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601" activeTab="6"/>
  </bookViews>
  <sheets>
    <sheet name="дох 22 прил1" sheetId="1" r:id="rId1"/>
    <sheet name="Рз ПР 22 прил2" sheetId="2" r:id="rId2"/>
    <sheet name="Рз Пр 23-24 прил 3" sheetId="3" r:id="rId3"/>
    <sheet name="ЦСР 22 прил 4" sheetId="4" r:id="rId4"/>
    <sheet name="ЦСР 23-24 прил 5" sheetId="5" r:id="rId5"/>
    <sheet name="ведом 22 прил 6" sheetId="6" r:id="rId6"/>
    <sheet name="ведом 23-24 прил 7" sheetId="7" r:id="rId7"/>
  </sheets>
  <definedNames>
    <definedName name="_xlnm.Print_Area" localSheetId="5">'ведом 22 прил 6'!$A$1:$AH$322</definedName>
    <definedName name="_xlnm.Print_Area" localSheetId="6">'ведом 23-24 прил 7'!$A$1:$Q$293</definedName>
  </definedNames>
  <calcPr fullCalcOnLoad="1"/>
</workbook>
</file>

<file path=xl/sharedStrings.xml><?xml version="1.0" encoding="utf-8"?>
<sst xmlns="http://schemas.openxmlformats.org/spreadsheetml/2006/main" count="3898" uniqueCount="710">
  <si>
    <t>Профилактика терроризма и экстремизма в поселении</t>
  </si>
  <si>
    <t xml:space="preserve">Мероприятия по профилактике терроризма и экстремизма </t>
  </si>
  <si>
    <t xml:space="preserve">Укрепление правопорядка, профилактика правонарушений, усиление борьбы с преступностью </t>
  </si>
  <si>
    <t>1 03 00000 00 0000 000</t>
  </si>
  <si>
    <t>1 05 03000 01 0000 110</t>
  </si>
  <si>
    <t>1 06 01000 00 0000 110</t>
  </si>
  <si>
    <t>Мероприятия по укреплению правопорядка, профилактике правонарушений, усилению борьбы с преступностью</t>
  </si>
  <si>
    <t>992</t>
  </si>
  <si>
    <t>Прочие субсидии бюджетам городских поселений</t>
  </si>
  <si>
    <t>Закупка товаров, работ и услуг для обеспечения государственных (муниципальных) нужд</t>
  </si>
  <si>
    <t>1 11 09000 00 0000 120</t>
  </si>
  <si>
    <t>1 11 09045 13 0000 120</t>
  </si>
  <si>
    <t>Расходы на выплату персоналу в целях обеспечения выполнения функций государ ственными (муниципальными) органами, казенными учреждениями, органами управления государственными внебюджетными фондами</t>
  </si>
  <si>
    <t>адм</t>
  </si>
  <si>
    <t>краев.б</t>
  </si>
  <si>
    <t>Муниципальная программа "Развитие дорожного хозяйства"</t>
  </si>
  <si>
    <t>Оказание поддержки малому и среднему предпринимательству, включая крестьянские (фермерские) хозяйства</t>
  </si>
  <si>
    <t>Содержание и развитие коммунальной инфраструктуры</t>
  </si>
  <si>
    <t xml:space="preserve">Мероприятия по благоустройству </t>
  </si>
  <si>
    <t xml:space="preserve">Муниципальная программа "Реализации государственной молодежной политики" </t>
  </si>
  <si>
    <t>Организационно-воспитательная работа с молодежью</t>
  </si>
  <si>
    <t>Организация досуга и предоставление услуг организациями культуры</t>
  </si>
  <si>
    <t>Библиотечное обслуживание населения</t>
  </si>
  <si>
    <t>Муниципальная программа "Развитие культуры"</t>
  </si>
  <si>
    <t>Муниципальная программа "Оказание мер социальной поддержки граждан, проживающих на территории поселения "</t>
  </si>
  <si>
    <t>Муниципальная парограмма "Развитие дорожного хозяйства"</t>
  </si>
  <si>
    <t>Муниципальная программа "Оказание поддержки развития малого и среднего предпринимательства"</t>
  </si>
  <si>
    <t xml:space="preserve">Муниципальная программа "Оказание поддержки развития  малого и среднего предпринимательства" </t>
  </si>
  <si>
    <t>2100000000</t>
  </si>
  <si>
    <t>2110000000</t>
  </si>
  <si>
    <t>2110010380</t>
  </si>
  <si>
    <t xml:space="preserve">Мероприятия по  благоустройству </t>
  </si>
  <si>
    <t>Муниципальная программа "Развитие жилищно-коммунального хозяйства "</t>
  </si>
  <si>
    <t xml:space="preserve">Муниципальная программа "Проведение мероприятий по благоустройству территории поселения" </t>
  </si>
  <si>
    <t>Создание условий для развития физической культуры и спорта</t>
  </si>
  <si>
    <t>Муниципальная программа "Развитие физической культуры и массового спорта"</t>
  </si>
  <si>
    <t>0810000590</t>
  </si>
  <si>
    <t>1310300590</t>
  </si>
  <si>
    <t>1310300000</t>
  </si>
  <si>
    <t xml:space="preserve">Обеспечение пожарной безопасности на территории поселения </t>
  </si>
  <si>
    <t xml:space="preserve">Муниципальная программа "Оказание мер социальной поддержки граждан, проживающих на территории  поселения" </t>
  </si>
  <si>
    <t>Муниципальная программа "Оказание мер социальной поддержки на приобретение (строительство) жилья"</t>
  </si>
  <si>
    <t>Муниципальная программа "Муниципальное управление"</t>
  </si>
  <si>
    <t>Организация муниципального управления (прочие обязательства)</t>
  </si>
  <si>
    <t>Расходы на осуществление муниципального управления</t>
  </si>
  <si>
    <t>Муниципальная программа "Управление муниципальным имуществом "</t>
  </si>
  <si>
    <t>Приобретение  и содержание имущества  казны</t>
  </si>
  <si>
    <t xml:space="preserve">Мероприятия в рамках управления имуществом казны 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</si>
  <si>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</si>
  <si>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>Муниципальная программа "Обеспечение безопасности населения"</t>
  </si>
  <si>
    <t>Снижение рисков и смягчение последствий чрезвычайных ситуаций природного и техногенного характера</t>
  </si>
  <si>
    <t>Предупреждение и ликвидация последствий чрезвычайных ситуаций природного и техногенного характера</t>
  </si>
  <si>
    <t>Социальные выплаты на обеспечение жильем молодых семей</t>
  </si>
  <si>
    <t>Другие вопросы в области национальной безопасности и правоохранительной деятельности</t>
  </si>
  <si>
    <t>06</t>
  </si>
  <si>
    <t>Расходы на выплату персоналу в целях обеспечения выполнения функций государственными (муниципальными) органами, казен ными учреждениями, органами управления государственными внебюджетными фондами</t>
  </si>
  <si>
    <t>Поддержка социально-ориентированных некоммерческих организаций и содействие развитию гражданского общества</t>
  </si>
  <si>
    <t>Мероприятия, направленные на озеленение и уход за насаждениями на территории поселения</t>
  </si>
  <si>
    <t>Муниципальная программа "Обеспе чение безопасности населения"</t>
  </si>
  <si>
    <t>0420110420</t>
  </si>
  <si>
    <t>Дорожное хозяйство (дорожные фонды)</t>
  </si>
  <si>
    <t>Реализация мероприятий в области культуры</t>
  </si>
  <si>
    <t xml:space="preserve">Усть-Лабинского района 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</si>
  <si>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</si>
  <si>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Физическая культура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</si>
  <si>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</si>
  <si>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</si>
  <si>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</si>
  <si>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 и  кинематография</t>
  </si>
  <si>
    <t>итого</t>
  </si>
  <si>
    <t>собств.б</t>
  </si>
  <si>
    <t>краев.б.</t>
  </si>
  <si>
    <t>уточн.</t>
  </si>
  <si>
    <t>собств</t>
  </si>
  <si>
    <t>краев</t>
  </si>
  <si>
    <t>№ п/п</t>
  </si>
  <si>
    <t xml:space="preserve">Наименование </t>
  </si>
  <si>
    <t>Рз</t>
  </si>
  <si>
    <t>ПР</t>
  </si>
  <si>
    <t>КВР</t>
  </si>
  <si>
    <t>01</t>
  </si>
  <si>
    <t>02</t>
  </si>
  <si>
    <t>100</t>
  </si>
  <si>
    <t>200</t>
  </si>
  <si>
    <t>600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</si>
  <si>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</si>
  <si>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и иным некоммерческим организациям</t>
  </si>
  <si>
    <t>Социальное обеспечение и иные выплаты населению</t>
  </si>
  <si>
    <t>300</t>
  </si>
  <si>
    <t>500</t>
  </si>
  <si>
    <t>Межбюджетные трансферты</t>
  </si>
  <si>
    <t>800</t>
  </si>
  <si>
    <t>Иные бюджетные ассигнования</t>
  </si>
  <si>
    <t>400</t>
  </si>
  <si>
    <t>Обеспечение  безопасности людей на водных объектах</t>
  </si>
  <si>
    <t>Мероприятия по повышению безопасности на дорогах поселения</t>
  </si>
  <si>
    <t>Мероприятия по оказанию поддержки малому и среднему предпринимательству, включая крестьянские (фермерские) хозяйства</t>
  </si>
  <si>
    <t>Реализация мероприятий в рамках уличного освещения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</si>
  <si>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</si>
  <si>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власти Усть-Лабинского городского поселения Усть-Лабинского района</t>
  </si>
  <si>
    <t>Депутаты Совета Усть-Лабинского городского поселения Усть-Лабинского района</t>
  </si>
  <si>
    <t>Оказание адресной социальной помощи</t>
  </si>
  <si>
    <t>Реализация мероприятий в рамках благоустройства (озеленения)</t>
  </si>
  <si>
    <t>Мероприятия по оказанию социальной поддерки граждан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</si>
  <si>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</si>
  <si>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</si>
  <si>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</si>
  <si>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</si>
  <si>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</si>
  <si>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</si>
  <si>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Коммунальное хозяйство</t>
  </si>
  <si>
    <t>11</t>
  </si>
  <si>
    <t>Другие общегосударственные вопросы</t>
  </si>
  <si>
    <t>08</t>
  </si>
  <si>
    <t>Социальная политика</t>
  </si>
  <si>
    <t>10</t>
  </si>
  <si>
    <t>Социальное обеспечение населения</t>
  </si>
  <si>
    <t>Всего расходов:</t>
  </si>
  <si>
    <t>в том числе</t>
  </si>
  <si>
    <t>Сумма</t>
  </si>
  <si>
    <t>Усть-Лабинского района</t>
  </si>
  <si>
    <t>1.</t>
  </si>
  <si>
    <t>2.</t>
  </si>
  <si>
    <t>3.</t>
  </si>
  <si>
    <t>4.</t>
  </si>
  <si>
    <t>в том числе:</t>
  </si>
  <si>
    <t>ВСЕГО расходов</t>
  </si>
  <si>
    <t xml:space="preserve">Усть-Лабинского городского поселения </t>
  </si>
  <si>
    <t>14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</si>
  <si>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</si>
  <si>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</si>
  <si>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</si>
  <si>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</si>
  <si>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</t>
  </si>
  <si>
    <t>Физическая культура и спорт</t>
  </si>
  <si>
    <t>Другие вопросы в области национальной экономики</t>
  </si>
  <si>
    <t>12</t>
  </si>
  <si>
    <t>Национальная экономика</t>
  </si>
  <si>
    <t>5.</t>
  </si>
  <si>
    <t>6.</t>
  </si>
  <si>
    <t>7.</t>
  </si>
  <si>
    <t>8.</t>
  </si>
  <si>
    <t xml:space="preserve">Сумма </t>
  </si>
  <si>
    <t>Расходы на обеспечение деятельности (оказания услуг)  муниципальных учреждений</t>
  </si>
  <si>
    <t>Молодежная политика и  оздоровление детей</t>
  </si>
  <si>
    <t>Подготовка населения и организаций к действиям в чрезвычайной ситуации в мирное и военное время</t>
  </si>
  <si>
    <t xml:space="preserve">Мероприятия по оказанию социальной поддержки отдельным категориям населения </t>
  </si>
  <si>
    <t>тыс.рублей</t>
  </si>
  <si>
    <t>Расходы на обеспечение деятельности (оказания услуг) муниципальных учреждений</t>
  </si>
  <si>
    <t xml:space="preserve">Расходы на обеспечение функций органов местного самоуправления 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</si>
  <si>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</si>
  <si>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</si>
  <si>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 xml:space="preserve">Поисковые и аварийно-спасательные учреждения </t>
  </si>
  <si>
    <t>ЦСР</t>
  </si>
  <si>
    <t>ВР</t>
  </si>
  <si>
    <t>Обеспечение  безопасности дорожного движения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</si>
  <si>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</si>
  <si>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Высшее должностное лицо Усть-Лабинского городского поселения Усть-Лабинского района</t>
  </si>
  <si>
    <t>Обеспечение деятельности администрации Усть-Лабинского городского поселения Усть-Лабинского района</t>
  </si>
  <si>
    <t xml:space="preserve">Обеспечение функционирования администрации Усть-Лабинского городского поселения Усть-Лабинского района </t>
  </si>
  <si>
    <t>Осуществление мероприятий по капитальному ремонту и ремонт автомобильных дорог общего пользования местного значения на территории  городского поселения</t>
  </si>
  <si>
    <t>0410300000</t>
  </si>
  <si>
    <t>Капитальный ремонт и ремонт автомобильных дорог местного значения  на территории  городского поселения</t>
  </si>
  <si>
    <t>04103S2440</t>
  </si>
  <si>
    <t>Развитие водоснабжения населенных пунктов</t>
  </si>
  <si>
    <t>0720000000</t>
  </si>
  <si>
    <t>Развитие водоснабжения на территории поселения</t>
  </si>
  <si>
    <t>0720100000</t>
  </si>
  <si>
    <t>Проведение комплекса мероприятий по развитию объектов водоснабжения</t>
  </si>
  <si>
    <t>07201S0330</t>
  </si>
  <si>
    <t>0730000000</t>
  </si>
  <si>
    <t>Развитие водоотведения населенных пунктов</t>
  </si>
  <si>
    <t>0730100000</t>
  </si>
  <si>
    <t>Развитие водоотведения на территории поселения</t>
  </si>
  <si>
    <t>07301S0310</t>
  </si>
  <si>
    <t>Проведение комплекса мероприятий по строительству и  реконструкции объектов водоотведения</t>
  </si>
  <si>
    <t>Обеспечение хозяйственного обслуживания администрации Усть-Лабинского городского поселения Усть-Лабинского района</t>
  </si>
  <si>
    <t xml:space="preserve">Обеспечение  безопасности людей на водных объектах </t>
  </si>
  <si>
    <t>Реализация мероприятий в рамках прочего благоустройства</t>
  </si>
  <si>
    <t>Оказание мер социальной поддержки отдельным категориям населения</t>
  </si>
  <si>
    <t>Закупка товаров, работ и услуг для государственных (муниципальных) нужд</t>
  </si>
  <si>
    <t>Мероприятия по развитию  массового спорта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</si>
  <si>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</si>
  <si>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Обеспечение деятельности органов финансового (финансово-бюджетного) надзора</t>
  </si>
  <si>
    <t xml:space="preserve">Обеспечение деятельности органов финансового (финансово-бюджетного) надзора </t>
  </si>
  <si>
    <t xml:space="preserve">Содержание, капитальный ремонт, ремонт автомобильных дорог общего пользования </t>
  </si>
  <si>
    <t>Мероприятия по развитию массового спорта</t>
  </si>
  <si>
    <t>13</t>
  </si>
  <si>
    <t>Реализация мероприятий в области молодежной политики</t>
  </si>
  <si>
    <t>Другие вопросы в области жилищно-коммунального хозяйства</t>
  </si>
  <si>
    <t>Проведение мероприятий по функционированию и развитию инфраструктуры</t>
  </si>
  <si>
    <t>Проведение мероприятий по обеспечению пожарной безопасности</t>
  </si>
  <si>
    <t>Оценка недвижимости, признание прав и регулирование отношений по муниципальной собственности</t>
  </si>
  <si>
    <t>Выплаты за особые заслуги перед  городским поселением (Почетные граждане)</t>
  </si>
  <si>
    <t>Выплаты за особые заслуги перед  городским поселением  (Почетные граждане)</t>
  </si>
  <si>
    <t xml:space="preserve">Мероприятия по противодействию коррупции </t>
  </si>
  <si>
    <t>Код</t>
  </si>
  <si>
    <t>Наименование доходов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</si>
  <si>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</si>
  <si>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</si>
  <si>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</si>
  <si>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</si>
  <si>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</si>
  <si>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 xml:space="preserve">1 01 02000 01 0000 110 </t>
  </si>
  <si>
    <t>1 03 02000 01 0000 110</t>
  </si>
  <si>
    <t>Мероприятия по оказанию социальной поддержки граждан</t>
  </si>
  <si>
    <t>1 05 00000 00 0000 000</t>
  </si>
  <si>
    <t>Налоги на совокупный доход</t>
  </si>
  <si>
    <t>1 06 00000 00 0000 000</t>
  </si>
  <si>
    <t>1 06 06000 00 0000 110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</si>
  <si>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</si>
  <si>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</si>
  <si>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</si>
  <si>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</si>
  <si>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Образование и организация деятельности административной комиссии</t>
  </si>
  <si>
    <t>Непрограммные расходы органов местного самоуправления</t>
  </si>
  <si>
    <t>Финансирование непрограмных мероприятий</t>
  </si>
  <si>
    <t>0100000000</t>
  </si>
  <si>
    <t>0110000000</t>
  </si>
  <si>
    <t>Мероприятия по обеспечению выполнения функций органов местного самоуправления</t>
  </si>
  <si>
    <t>0110100000</t>
  </si>
  <si>
    <t>0110141210</t>
  </si>
  <si>
    <t>0120000000</t>
  </si>
  <si>
    <t>Организация информационного обеспечения населения в средствах печати и интернет ресурсах</t>
  </si>
  <si>
    <t>0120100000</t>
  </si>
  <si>
    <t>0120110260</t>
  </si>
  <si>
    <t>5140000000</t>
  </si>
  <si>
    <t>5140000590</t>
  </si>
  <si>
    <t>0200000000</t>
  </si>
  <si>
    <t>0210000000</t>
  </si>
  <si>
    <t>Проведение мероприятий направленных на приобретение, содержание и поддержание в работоспособном состоянии муниципального имущества</t>
  </si>
  <si>
    <t>0210100000</t>
  </si>
  <si>
    <t>0210110010</t>
  </si>
  <si>
    <t>Капитальные вложения в объекты государственной (муниципальной) собственности</t>
  </si>
  <si>
    <t>0220000000</t>
  </si>
  <si>
    <t>Комплекс мероприятий, направленный на оформление и  распоряжение имуществом казны</t>
  </si>
  <si>
    <t>0220100000</t>
  </si>
  <si>
    <t xml:space="preserve">Муниципальная программа "Финансовая поддержка социально ориентированных некоммерческих организаций" </t>
  </si>
  <si>
    <t>0300000000</t>
  </si>
  <si>
    <t>0310000000</t>
  </si>
  <si>
    <t>0310100000</t>
  </si>
  <si>
    <t>0310110550</t>
  </si>
  <si>
    <t>0320000000</t>
  </si>
  <si>
    <t>Снижение рисков возникновения чрезвычайных ситуаций</t>
  </si>
  <si>
    <t>0320100000</t>
  </si>
  <si>
    <t>0320110570</t>
  </si>
  <si>
    <t>0370000000</t>
  </si>
  <si>
    <t>Мероприятия по обеспечению функционирования поисковых и аварийно-спасательных учреждений</t>
  </si>
  <si>
    <t>0370100000</t>
  </si>
  <si>
    <t>0370100590</t>
  </si>
  <si>
    <t>0330000000</t>
  </si>
  <si>
    <t>Реализация мероприятий по противопожарной безопасности, направленных на предотвращение пожаров, гибели людей, причинения материального ущерба</t>
  </si>
  <si>
    <t>0330100000</t>
  </si>
  <si>
    <t>0340000000</t>
  </si>
  <si>
    <t>Профилактика провонарушений, охрана общественного порядка, борьба с преступностью на территории поселения</t>
  </si>
  <si>
    <t>0340100000</t>
  </si>
  <si>
    <t>0340110540</t>
  </si>
  <si>
    <t>0350000000</t>
  </si>
  <si>
    <t>Принятие мер по предотвращению экстремистских и террористических проявлений</t>
  </si>
  <si>
    <t>0350100000</t>
  </si>
  <si>
    <t>0350110110</t>
  </si>
  <si>
    <t>0360000000</t>
  </si>
  <si>
    <t>Развитие мероприятий по обеспечению безопасности людей на водных объектах</t>
  </si>
  <si>
    <t>0360100000</t>
  </si>
  <si>
    <t>Создание системы комплексного обеспечения безопасности жизнедеятельности на воде</t>
  </si>
  <si>
    <t>0360110590</t>
  </si>
  <si>
    <t>1600000000</t>
  </si>
  <si>
    <t>1610000000</t>
  </si>
  <si>
    <t>Проведение мероприятий направленных на предупреждение коррупционных правонарушений и обеспечение ответственности за коррупционные правонарушения в случаях, предусмотренных законодательством Российской Федерации и нормативно-правовыми актами администрации Усть-Лабинского городского поселения Усть-Лабинского района</t>
  </si>
  <si>
    <t>1610100000</t>
  </si>
  <si>
    <t>Транспорт</t>
  </si>
  <si>
    <t>Муниципальная программа "Развитие транспортной системы"</t>
  </si>
  <si>
    <t>Организация транспортного обслуживания населения</t>
  </si>
  <si>
    <t>Мероприятия по осуществлению транспортного обслуживания населения</t>
  </si>
  <si>
    <t>0400000000</t>
  </si>
  <si>
    <t>0410000000</t>
  </si>
  <si>
    <t>Мероприятия по содержанию, ремонту и капитальному ремонту дорог общего пользования местного значения</t>
  </si>
  <si>
    <t>0410200000</t>
  </si>
  <si>
    <t>0410210410</t>
  </si>
  <si>
    <t>Капитальный ремонт и ремонт автомобильных дорог местного значения территории  городского поселения</t>
  </si>
  <si>
    <t>04102S2440</t>
  </si>
  <si>
    <t>0420000000</t>
  </si>
  <si>
    <t xml:space="preserve">Организация мероприятий на территории поселения по повышению безопасности на дорогах </t>
  </si>
  <si>
    <t>0420100000</t>
  </si>
  <si>
    <t>0420110410</t>
  </si>
  <si>
    <t>0500000000</t>
  </si>
  <si>
    <t>0510000000</t>
  </si>
  <si>
    <t>Осуществление поддержки развития малого и среднего предпри нимательства на территории поселения</t>
  </si>
  <si>
    <t>0510100000</t>
  </si>
  <si>
    <t>0510110610</t>
  </si>
  <si>
    <t>0600000000</t>
  </si>
  <si>
    <t>0620000000</t>
  </si>
  <si>
    <t>0620100000</t>
  </si>
  <si>
    <t>0620110660</t>
  </si>
  <si>
    <t>1610110560</t>
  </si>
  <si>
    <t>0700000000</t>
  </si>
  <si>
    <t>0710000000</t>
  </si>
  <si>
    <t>Мероприятия по функционированию и развитию социальной инфраструктуры</t>
  </si>
  <si>
    <t>0710100000</t>
  </si>
  <si>
    <t>0710110280</t>
  </si>
  <si>
    <t>0800000000</t>
  </si>
  <si>
    <t>0810000000</t>
  </si>
  <si>
    <t>5150000000</t>
  </si>
  <si>
    <t>5150000590</t>
  </si>
  <si>
    <t>Мероприятия по содержанию и развитию уличного освещения</t>
  </si>
  <si>
    <t>0810100000</t>
  </si>
  <si>
    <t>0810110350</t>
  </si>
  <si>
    <t>0810200000</t>
  </si>
  <si>
    <t>0810210360</t>
  </si>
  <si>
    <t>Мероприятия, направленные на создание благоприятных условий  проживания населения и повышение уровня благоустройства территории</t>
  </si>
  <si>
    <t>0810300000</t>
  </si>
  <si>
    <t>0810310370</t>
  </si>
  <si>
    <t>0900000000</t>
  </si>
  <si>
    <t>0910000000</t>
  </si>
  <si>
    <t>Отдельные мероприятия в области молодежной политики</t>
  </si>
  <si>
    <t>0910100000</t>
  </si>
  <si>
    <t>0910110900</t>
  </si>
  <si>
    <t>1000000000</t>
  </si>
  <si>
    <t>1010000000</t>
  </si>
  <si>
    <t>1010100000</t>
  </si>
  <si>
    <t>1010100590</t>
  </si>
  <si>
    <t>Мероприятия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краю.</t>
  </si>
  <si>
    <t>10101S0120</t>
  </si>
  <si>
    <t>Организация культурного досуга путем проведения  кинообслуживания населения</t>
  </si>
  <si>
    <t>1010200000</t>
  </si>
  <si>
    <t>1010200590</t>
  </si>
  <si>
    <t>Мероприятия по организации досуга населения</t>
  </si>
  <si>
    <t>1010300000</t>
  </si>
  <si>
    <t>1010310680</t>
  </si>
  <si>
    <t>1020000000</t>
  </si>
  <si>
    <t>Мероприятия по организации библиотечного обслуживания</t>
  </si>
  <si>
    <t>1020100000</t>
  </si>
  <si>
    <t>1020100590</t>
  </si>
  <si>
    <t>10201S0120</t>
  </si>
  <si>
    <t>1100000000</t>
  </si>
  <si>
    <t>1110000000</t>
  </si>
  <si>
    <t>Отдельные мероприятия по проведению доплат к пенсиям</t>
  </si>
  <si>
    <t>1110100000</t>
  </si>
  <si>
    <t>1120000000</t>
  </si>
  <si>
    <t>Мероприятия по оказанию адресной социальной помощи</t>
  </si>
  <si>
    <t>1120100000</t>
  </si>
  <si>
    <t>1120141220</t>
  </si>
  <si>
    <t>Мероприятия по осуществлению выплат Почетным гражданам</t>
  </si>
  <si>
    <t>1120200000</t>
  </si>
  <si>
    <t>1120243130</t>
  </si>
  <si>
    <t>1200000000</t>
  </si>
  <si>
    <t>1210000000</t>
  </si>
  <si>
    <t>1210100000</t>
  </si>
  <si>
    <t>Социальные выплаты молодым семьям на приобретение (строительство) жилья в рамках основного мероприятия "Обеспечение жильем молодых семей"</t>
  </si>
  <si>
    <t>12101L4970</t>
  </si>
  <si>
    <t>1300000000</t>
  </si>
  <si>
    <t>1310000000</t>
  </si>
  <si>
    <t>Создание условий обеспечивающих возможность гражданам систематически заниматься физической культурой и  спортом, путем развития  инфраструктуры спорта</t>
  </si>
  <si>
    <t>1310100000</t>
  </si>
  <si>
    <t>1310110690</t>
  </si>
  <si>
    <t>Популяризация массового спорта и приобщение различных слоев общества к регулярным занятиям физической культурой и спортом</t>
  </si>
  <si>
    <t>1 11 05013 13 0000 120</t>
  </si>
  <si>
    <t>1 11 05030 00 0000 120</t>
  </si>
  <si>
    <t>1 11 05035 13 0000 120</t>
  </si>
  <si>
    <t>1 16 00000 00 0000 000</t>
  </si>
  <si>
    <t>Штрафы,санкции,возмещение ущерба</t>
  </si>
  <si>
    <t>Поддержка и развитие телерадиовещания, печатных средств массовой информации и книгоиздания, обеспечение информи рования граждан о деятельности органов местного самоуправления и социально-политических событиях в поселении</t>
  </si>
  <si>
    <t>2 00 00000 00 0000 000</t>
  </si>
  <si>
    <t>Безвозмездные поступления</t>
  </si>
  <si>
    <t>2 02 00000 00 0000 000</t>
  </si>
  <si>
    <t>Муниципальная программа "Противодействие коррупции"</t>
  </si>
  <si>
    <t>Усть-Лабинского района                                                 С.А.Гайнюченко</t>
  </si>
  <si>
    <t>Усть-Лабинского района                                                    С.А.Гайнюченко</t>
  </si>
  <si>
    <t>Осуществление мероприятий по повышению эффективности системы противодействия коррупции</t>
  </si>
  <si>
    <t>Реализация мероприятий в сфере дорожного хозяйства</t>
  </si>
  <si>
    <t>1 06 06030 00 0000 110</t>
  </si>
  <si>
    <t>1 06 06040 00 0000 110</t>
  </si>
  <si>
    <t>2 02 30000 00 0000 150</t>
  </si>
  <si>
    <t xml:space="preserve">2 02 30024 13 0000 150 </t>
  </si>
  <si>
    <t xml:space="preserve">Муниципальная программа "Реализация государственной молодежной политики" </t>
  </si>
  <si>
    <t>Расходы на обеспечение деятельности (оказания услуг) муниципальных учреждений (МАУК ГДК)</t>
  </si>
  <si>
    <t>Расходы на обеспечение деятельности (оказания услуг) муниципальных учреждений (МАУК ЦКиД "Знамя")</t>
  </si>
  <si>
    <t>5200000000</t>
  </si>
  <si>
    <t>5210000000</t>
  </si>
  <si>
    <t>Расходы на обеспечение функционирования  представительного органа власти</t>
  </si>
  <si>
    <t>5210000190</t>
  </si>
  <si>
    <t>0220110390</t>
  </si>
  <si>
    <t>Осуществление поддержки развития малого и среднего предпринимательства на территории поселения</t>
  </si>
  <si>
    <t>Культурно-просветительная деятельность и сохранность культурных ценностей</t>
  </si>
  <si>
    <t>Организация культурного досуга путем проведения кинообслуживания населения</t>
  </si>
  <si>
    <t>Проведение мероприятий, направленных на улучшение жилищных условий и качества жизни молодых семей</t>
  </si>
  <si>
    <t>Межбюджетный трансферт</t>
  </si>
  <si>
    <t>Охрана семьи и детства</t>
  </si>
  <si>
    <t>1 16 07090 00 0000 140</t>
  </si>
  <si>
    <t>1 16 07090 13 0000 140</t>
  </si>
  <si>
    <t>2 02 10000 00 0000 150</t>
  </si>
  <si>
    <t>2 02 15001 00 0000 150</t>
  </si>
  <si>
    <t>Дотации на выравнивание бюджетной обеспеченности</t>
  </si>
  <si>
    <t>2 02 15001 13 0000 150</t>
  </si>
  <si>
    <t>2 02 20000 00 0000 150</t>
  </si>
  <si>
    <t xml:space="preserve">2 02 25497 13 0000 150 </t>
  </si>
  <si>
    <t xml:space="preserve">2 02 29999 13 0000 150 </t>
  </si>
  <si>
    <t>,</t>
  </si>
  <si>
    <t>Территориальное развитие (строительство и градостроительство)</t>
  </si>
  <si>
    <t>Реализация мероприятий в области строительства, архитектуры и градостроительства</t>
  </si>
  <si>
    <t>Мероприятия в области строительства, архитектуры и градостроительства</t>
  </si>
  <si>
    <t>Расходы на обеспечение деятельности (оказания услуг) муниципальных казенных учреждений</t>
  </si>
  <si>
    <t>Обеспечение функционирования адми нистрации Усть-Лабинского городского поселения Усть-Лабинского района</t>
  </si>
  <si>
    <t>Расходы на обеспечение деятельности (оказания услуг) муниципальных учреждений (МКУ "Чистый город")</t>
  </si>
  <si>
    <t>Расходы на обеспечение деятельности (оказания услуг) муниципальных учреждений (МКУ АТУ)</t>
  </si>
  <si>
    <t>Функционирование законодательных (представительных) органов государ ственной власти и представительных органов муниципальных образований</t>
  </si>
  <si>
    <t>0330110580</t>
  </si>
  <si>
    <t>к решению Совета</t>
  </si>
  <si>
    <t>Распределение бюджетных ассигнований по разделам и подразделам классификации расходов бюджета Усть-Лабинского городского поселения Усть-Лабинского района на 2022 год</t>
  </si>
  <si>
    <t>Ведомственная структура расходов бюджета Усть-Лабинского городского поселения Усть-Лабинского района на 2022год</t>
  </si>
  <si>
    <t>Объем поступлений доходов в бюджет  Усть-Лабинского городского поселения Усть-Лабинского района  по кодам видов (подвидов) доходов на 2022 год</t>
  </si>
  <si>
    <t>Налоги на прибыль, доходы*</t>
  </si>
  <si>
    <t>Налог на доходы физических лиц*</t>
  </si>
  <si>
    <t>Налоги на товары (работы, услуги), раелизуемые на территории Российской Федерации*</t>
  </si>
  <si>
    <t>Акцизы по подакцизным товарам (продукции), производимым на территории Российской Федерации*</t>
  </si>
  <si>
    <t>Единый сельскохозяйственный налог*</t>
  </si>
  <si>
    <t>Налоги на имущество*</t>
  </si>
  <si>
    <t>Налог на имущество физических лиц*</t>
  </si>
  <si>
    <t>Земельный налог*</t>
  </si>
  <si>
    <t>Земельный налог с организаций*</t>
  </si>
  <si>
    <t>Земельный налог с физических лиц*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</si>
  <si>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казенных)*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</si>
  <si>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</si>
  <si>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</si>
  <si>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учреждений)*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</si>
  <si>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*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</si>
  <si>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</si>
  <si>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 ных и автономных учреждений, а также имущества муниципальных унитарных предприятий, в том числе казенных)*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</si>
  <si>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</si>
  <si>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поселения*</t>
  </si>
  <si>
    <t>Безвозмездные поступления от других бюджетов бюджетной системы Российской Федерации*</t>
  </si>
  <si>
    <t>Дотации бюджетам бюджетной системы Российской Федерации*</t>
  </si>
  <si>
    <t>Дотации бюджетам городских поселений на выравнивание бюджетной обеспеченности из бюджета субъекта Российской Федерации*</t>
  </si>
  <si>
    <t>Субсидии  бюджетам бюджетной системы Российской Федерации (межбюджетные субсидии)*</t>
  </si>
  <si>
    <t xml:space="preserve">2 02 20077 00 0000 150 </t>
  </si>
  <si>
    <t>Субсидии бюджетам на софинансирование капитальных вложений в объекты муниципальной собственности*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</si>
  <si>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</si>
  <si>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собственности*</t>
  </si>
  <si>
    <t xml:space="preserve">2 02 25497 00 0000 150 </t>
  </si>
  <si>
    <t>Субсидии бюджетам  на реализацию мероприятий по обеспечению жильем молодых семей*</t>
  </si>
  <si>
    <t>Субсидии бюджетам городских поселений на реализацию мероприятий по обеспечению жильем молодых семей*</t>
  </si>
  <si>
    <t xml:space="preserve">2 02 25555 00 0000 150 </t>
  </si>
  <si>
    <t>Субсидии бюджетам на реализацию программ формирования городской среды*</t>
  </si>
  <si>
    <t xml:space="preserve">2 02 25555 13 0000 150 </t>
  </si>
  <si>
    <t>Субсидии бюджетам городских поселений на реализацию программ формирования городской среды*</t>
  </si>
  <si>
    <t xml:space="preserve">2 02 29999 00 0000 150 </t>
  </si>
  <si>
    <t xml:space="preserve">Прочие субсидии </t>
  </si>
  <si>
    <t>Субвенции  бюджетам субъектов Российской Федерации и муниципальных образований*</t>
  </si>
  <si>
    <t>Субвенции бюджетам городских поселений на выполнение передаваемых полномочий субъектов Российской Федерации*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</si>
  <si>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</si>
  <si>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Усть-Лабинского городского поселения Усть-Лабинского района на 2022 год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</si>
  <si>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</si>
  <si>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</si>
  <si>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</si>
  <si>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</si>
  <si>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</si>
  <si>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</si>
  <si>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Жилищное хозяйство</t>
  </si>
  <si>
    <t>9.</t>
  </si>
  <si>
    <t>Обслуживание государственного и муниципального долга</t>
  </si>
  <si>
    <t>Обслуживание государственного (муниципального) внутреннего долга</t>
  </si>
  <si>
    <t>Оказание финансовой поддержки социально ориентированным некоммерческим организациям, расположенным на территории поселения</t>
  </si>
  <si>
    <t>Гражданская оборона</t>
  </si>
  <si>
    <t>Организация мероприятий по гражданской обороне</t>
  </si>
  <si>
    <t>Проведение мероприятий по гражданской обороне на территории поселения</t>
  </si>
  <si>
    <t>Защита населения и территории от чрезвычайных ситуаций природного и техногенного характера, пожарная безопасность.</t>
  </si>
  <si>
    <t>Мероприятия по укреплению право порядка, профилактике правонарушений, усилению борьбы с преступностью</t>
  </si>
  <si>
    <t>Муниципальная программа "Благоустройство территории Усть-Лабинского городского поселения"</t>
  </si>
  <si>
    <t>1500000000</t>
  </si>
  <si>
    <t>Благоустройство  территорий поселения</t>
  </si>
  <si>
    <t>1530000000</t>
  </si>
  <si>
    <t>Федеральный проект "Формирование комфортной городской среды"</t>
  </si>
  <si>
    <t>153F200000</t>
  </si>
  <si>
    <t>Мероприятия по реализации программ формирования современной городской среды</t>
  </si>
  <si>
    <t>153F255550</t>
  </si>
  <si>
    <t>Муниципальная программа "Сохранность земельных ресурсов в черте городского поселения"</t>
  </si>
  <si>
    <t>2200000000</t>
  </si>
  <si>
    <t>Мероприятия по рекультивации земель поселения</t>
  </si>
  <si>
    <t>2210000000</t>
  </si>
  <si>
    <t>Реализация мероприятий по выполне нию работ по рекультивации земель</t>
  </si>
  <si>
    <t>2210010880</t>
  </si>
  <si>
    <t>Муниципальная программа "Обеспечение жильем граждан, нуждающихся в жилых помещениях"</t>
  </si>
  <si>
    <t>2400000000</t>
  </si>
  <si>
    <t xml:space="preserve">Проведение  мероприятий по  жилищному обеспечению населения </t>
  </si>
  <si>
    <t>2410000000</t>
  </si>
  <si>
    <t xml:space="preserve">Мероприятия по  обеспечению жильем граждан, состоящих на учете в качестве нуждающихся в жилом помещении </t>
  </si>
  <si>
    <t>2410043150</t>
  </si>
  <si>
    <t>Муниципальная программа "Осуществле ние  экологического просвещения, организации экологического воспитания и формирования экологической культуры  в области обращения с твердыми коммунальными отходами"</t>
  </si>
  <si>
    <t>Обслуживание государственного (муниципального) долга</t>
  </si>
  <si>
    <t>Обслуживание государственного (муниципального) внутреннего   долга</t>
  </si>
  <si>
    <t>9900000000</t>
  </si>
  <si>
    <t>9910000000</t>
  </si>
  <si>
    <t>Финансовое обеспечение обслуживания муниципального долга</t>
  </si>
  <si>
    <t>9910100000</t>
  </si>
  <si>
    <t xml:space="preserve">Управление муниципальным долгом и муниципальными финансовыми активами </t>
  </si>
  <si>
    <t>9910110520</t>
  </si>
  <si>
    <t>700</t>
  </si>
  <si>
    <t>Оказание финансовой поддержки социально ориентированным некоммер ческим организациям, расположенным на территории поселения</t>
  </si>
  <si>
    <t>Расходы на обеспечение функций органов местного самоуправления (внешний контроль)</t>
  </si>
  <si>
    <t>Расходы на обеспечение функций органов местного самоуправления (внутренний контроль)</t>
  </si>
  <si>
    <t>0810310360</t>
  </si>
  <si>
    <t>Муниципальная программа "Подготовка градостроительной документации "</t>
  </si>
  <si>
    <t>Муниципальная программа "Осуществление  экологического просвещения, организации экологического воспитания и формирования экологической культуры  в области обращения с твердыми коммунальными отходами"</t>
  </si>
  <si>
    <t>Мероприятия по организации экологического воспитания и формирования экологической культуры  в области обращения с твердыми коммунальными отходами</t>
  </si>
  <si>
    <t>Проведение мероприятий  по обращению с твердыми коммунальными отходами</t>
  </si>
  <si>
    <t>2500000000</t>
  </si>
  <si>
    <t>2510000000</t>
  </si>
  <si>
    <t>2510010760</t>
  </si>
  <si>
    <t xml:space="preserve">8. </t>
  </si>
  <si>
    <t>Обеспечение деятельности администра ции Усть-Лабинского городского поселения Усть-Лабинского района</t>
  </si>
  <si>
    <t xml:space="preserve">Информационное освещение деятель ности  органов местного самоуправления  Усть-Лабинского городского поселения Усть-Лабинского района 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</si>
  <si>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</si>
  <si>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оказанию поддержки малому и среднему предприниматель ству, включая крестьянские (фермерские) хозяйства</t>
  </si>
  <si>
    <t>Расходы на обеспечение функционирова ния  представительного органа власти</t>
  </si>
  <si>
    <t>Муниципальная программа "Подготовка градостроительной  документации "</t>
  </si>
  <si>
    <t>к  решению Совета</t>
  </si>
  <si>
    <t>1 11 09080 13 0000 120</t>
  </si>
  <si>
    <t>Расходы на обеспечение функций органов местного самоуправления (внутренний финансовый контроль)</t>
  </si>
  <si>
    <t>2600000000</t>
  </si>
  <si>
    <t>2610000000</t>
  </si>
  <si>
    <t>2610100000</t>
  </si>
  <si>
    <t>2610110350</t>
  </si>
  <si>
    <t>2610300000</t>
  </si>
  <si>
    <t>2610310370</t>
  </si>
  <si>
    <t>Муниципальная программа "Поддержка работоспособности объектов коммунальной инфраструктуры "</t>
  </si>
  <si>
    <t>2700000000</t>
  </si>
  <si>
    <t>2710000000</t>
  </si>
  <si>
    <t>2710100000</t>
  </si>
  <si>
    <t>2710110280</t>
  </si>
  <si>
    <t>Мероприятия по функционированию общественной инфраструктуры</t>
  </si>
  <si>
    <t>Реализация мероприятий по эксплуатации объектов  инфраструктуры</t>
  </si>
  <si>
    <t xml:space="preserve">Реализация мероприятий по благоустройству </t>
  </si>
  <si>
    <t>Прочие мероприятия по уличному освещению</t>
  </si>
  <si>
    <t>Прочие мероприятия по благоустройству территории поселения</t>
  </si>
  <si>
    <t xml:space="preserve">Муниципальная программа "Развитие объектов благоустройства на территории поселения" </t>
  </si>
  <si>
    <t>2610200000</t>
  </si>
  <si>
    <t>2610210360</t>
  </si>
  <si>
    <t>5131000190</t>
  </si>
  <si>
    <t>5132000190</t>
  </si>
  <si>
    <t>2 02 25299 13 0000 150</t>
  </si>
  <si>
    <t>Субсидии бюджетам городских поселений на софинансирование расходных обязательств субъектов Российской Федерации, связанные с реализацией федеральной целевой программы "Увековечение памяти погибших при защите Отечества на 2019-2024 годы"</t>
  </si>
  <si>
    <t>2 02 25299 00 0000 150</t>
  </si>
  <si>
    <t>Субсидии бюджетам  на софинансирование расходных обязательств субъектов Российской Федерации, связанные с реализацией федеральной целевой программы "Увековечение памяти погибших при защите Отечества на 2019-2024 годы"</t>
  </si>
  <si>
    <t>0810400000</t>
  </si>
  <si>
    <t>08104L2999</t>
  </si>
  <si>
    <t>от 20 декабря 2021 года № 3 протокол № 36</t>
  </si>
  <si>
    <t xml:space="preserve">от 20 декабря 2021 года  № 3 протокол № 36         </t>
  </si>
  <si>
    <t xml:space="preserve">от 20 декабря 2021 года № 3 протокол № 36   </t>
  </si>
  <si>
    <t>от  20 декабря 2021 года № 3 протокол № 36</t>
  </si>
  <si>
    <t>1110141240</t>
  </si>
  <si>
    <t>Осуществление мероприятий по внутреннему финансовому контролю</t>
  </si>
  <si>
    <t>Осуществление мероприятий по внешнему финансовому контролю</t>
  </si>
  <si>
    <t>5132000000</t>
  </si>
  <si>
    <t>5131000000</t>
  </si>
  <si>
    <t>08104L2990</t>
  </si>
  <si>
    <t xml:space="preserve">Восстановление (ремонт, благоустройство) воинского захоронения в г.Усть-Лабинске («Памятник землякам, погибшим в годы Великой Отечественной Войны») </t>
  </si>
  <si>
    <t>153F254240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</si>
  <si>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</si>
  <si>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</si>
  <si>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</si>
  <si>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</si>
  <si>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</si>
  <si>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</si>
  <si>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1 17 00000 00 0000 000</t>
  </si>
  <si>
    <t>Прочие неналоговые доходы</t>
  </si>
  <si>
    <t>1 17 05000 00 0000 180</t>
  </si>
  <si>
    <t>1 17 05050 13 0000 180</t>
  </si>
  <si>
    <t>Прочие неналоговые доходы бюджетов городских поселений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</si>
  <si>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</si>
  <si>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</si>
  <si>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</si>
  <si>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</si>
  <si>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2 18 60010 13 0000 150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</si>
  <si>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</si>
  <si>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2 02 40000 00 0000 150</t>
  </si>
  <si>
    <t>Иные межбюджетные трансферты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</si>
  <si>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</si>
  <si>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поселениях- победителях Всероссийского конкурса  лучших проектов создания комфортной городской среды на софинансирование капитальных вложений в объекты 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</si>
  <si>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</si>
  <si>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</si>
  <si>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1 14 06013 13 0021 430</t>
  </si>
  <si>
    <t>Доходы от  продажи земельных участков, государственная собственность на которые не разграничена и которые расположены в границах городских поселений (без проведения торгов)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</si>
  <si>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</si>
  <si>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Обеспечение выполнения уставных целей и задач, возложенных на муниципальные учреждения, подведомственные администрации Усть-Лабинского городского поселения Усть-Лабинского района</t>
  </si>
  <si>
    <t>2 02 49999 13 0000 150</t>
  </si>
  <si>
    <t>Прочие межбюджетные трансферты, передаваемые бюджетам городских поселений</t>
  </si>
  <si>
    <t>Ремонт и материально-техническое обеспечение объектов, находящихся в собственности муниципальных образований и предназначенных для решения вопросов местного значения</t>
  </si>
  <si>
    <t>1310200000</t>
  </si>
  <si>
    <t xml:space="preserve">Предоставление дополнительной помощи местным бюджетам для решения социально значимых вопросов </t>
  </si>
  <si>
    <t>13102S0050</t>
  </si>
  <si>
    <t>городского поселения</t>
  </si>
  <si>
    <t xml:space="preserve">Глава Усть-Лабинского </t>
  </si>
  <si>
    <t>Глава Усть-Лабинского</t>
  </si>
  <si>
    <t>ПРИЛОЖЕНИЕ  1</t>
  </si>
  <si>
    <t>ПРИЛОЖЕНИЕ 1</t>
  </si>
  <si>
    <t>ПРИЛОЖЕНИЕ  5</t>
  </si>
  <si>
    <t>ПРИЛОЖЕНИЕ 7</t>
  </si>
  <si>
    <t>ПРИЛОЖЕНИЕ 9</t>
  </si>
  <si>
    <t>0740000000</t>
  </si>
  <si>
    <t>0740100000</t>
  </si>
  <si>
    <t>Реализация мероприятий по выполнению работ по рекультивации земель</t>
  </si>
  <si>
    <t>2 02 19999 00 0000 150</t>
  </si>
  <si>
    <t>Прочие дотации</t>
  </si>
  <si>
    <t>2 02 19999 13 0000 150</t>
  </si>
  <si>
    <t>Прочие дотации бюджетам городских поселений</t>
  </si>
  <si>
    <t xml:space="preserve">Усть-Лабинского района                                                     С.А.Гайнюченко                                </t>
  </si>
  <si>
    <t>153F2С5550</t>
  </si>
  <si>
    <t>Проведение мероприятий по реализации программ формирования современной городской среды</t>
  </si>
  <si>
    <t>Усть-Лабинского района                                                     С.А.Гайнюченко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</si>
  <si>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</si>
  <si>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</si>
  <si>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</si>
  <si>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</si>
  <si>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</si>
  <si>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</si>
  <si>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1 16 07000 00 0000 140</t>
  </si>
  <si>
    <t>1 16 07010 00 0000 140</t>
  </si>
  <si>
    <t xml:space="preserve">1 16 07010 13 0000 140 </t>
  </si>
  <si>
    <t>Штрафы, неустойки, 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поселения</t>
  </si>
  <si>
    <t>Штрафы, неустойки, 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</si>
  <si>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</si>
  <si>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Мероприятия по восстановлению (ремонту, реставрации, благоустройству) воинских захоронений в г.Усть-Лабинске </t>
  </si>
  <si>
    <t>Проведение мероприятий по восстановлению (ремонту, реставрации, благоустройству) воинских захоронений в г.Усть-Лабинске</t>
  </si>
  <si>
    <t>10101S0640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</si>
  <si>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</si>
  <si>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ПРИЛОЖЕНИЕ  3</t>
  </si>
  <si>
    <t>Развитие электроснабжения населенных пунктов</t>
  </si>
  <si>
    <t>Развитие электроснабжения на территории поселения</t>
  </si>
  <si>
    <t>Дополнительная помощь местным бюджетам для решения социально значиемых вопросов</t>
  </si>
  <si>
    <t>07401S2980</t>
  </si>
  <si>
    <t>10103S0640</t>
  </si>
  <si>
    <t>26101S2980</t>
  </si>
  <si>
    <t>1 16 10000 00 0000 140</t>
  </si>
  <si>
    <t>Платежи в целях возмещения причиненного ущерба (убытков)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</si>
  <si>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</si>
  <si>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</si>
  <si>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</si>
  <si>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</si>
  <si>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ПРИЛОЖЕНИЕ  8</t>
  </si>
  <si>
    <t>от 20 декабря 2021 года  № 3  протокол № 36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</si>
  <si>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Усть-Лабинского городского поселения Усть-Лабинского района на 2023 и 2024 годы</t>
  </si>
  <si>
    <t>Сумма 2023 год</t>
  </si>
  <si>
    <t>Сумма 2024 год</t>
  </si>
  <si>
    <t>Создание условий для массового жилищного строительства</t>
  </si>
  <si>
    <t>Осуществление мероприятий по обеспечению земельных участков объектами инфраструктуры (водоснабжение)</t>
  </si>
  <si>
    <t>Мероприятия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детей,а также под стандартное жилье и жилье из быстровозводимых конструкций (по земельным участкам, находящимся в муниципальной собственности)</t>
  </si>
  <si>
    <t>07401S2640</t>
  </si>
  <si>
    <t>Условно утвержденные расходы</t>
  </si>
  <si>
    <t>Глава</t>
  </si>
  <si>
    <t>Усть-Лабинского городского поселения</t>
  </si>
  <si>
    <t>Усть-Лабинского района                                                        С.А.Гайнюченко</t>
  </si>
  <si>
    <t>ПРИЛОЖЕНИЕ  10</t>
  </si>
  <si>
    <t>от 20 декабря 2021 года  №  3 протокол № 36</t>
  </si>
  <si>
    <t>Ведомственная структура расходов бюджета Усть-Лабинского городского поселения Усть-Лабинского района на 2023- 2024 годы</t>
  </si>
  <si>
    <t>Сумма  2023 год</t>
  </si>
  <si>
    <t>Сумма  2024 год</t>
  </si>
  <si>
    <t>Депутаты Совета Усть-Лабин ского городского поселения Усть-Лабинского района</t>
  </si>
  <si>
    <t>Закупка товаров, работ и услуг для обеспечения государствен ных (муниципальных) нужд</t>
  </si>
  <si>
    <t>Функционирование Правитель 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</si>
  <si>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функционирования администрации Усть-Лабинского городского поселения Усть-Лабинского района</t>
  </si>
  <si>
    <t>Расходы на выплату персоналу в целях обеспечения выполнения функций государ ственными (муниципальными) органами, казенными учреждениями, органами управления государст венными внебюджетными фондами</t>
  </si>
  <si>
    <t>Обеспечение деятельности администрации Усть-Лабинс кого городского поселения Усть-Лабинского района</t>
  </si>
  <si>
    <t xml:space="preserve">Обеспечение деятельности орга нов финансового (финансово-бюджетного) надзора </t>
  </si>
  <si>
    <t>Организация информацион ного обеспечения населения в средствах печати и интернет ресурсах</t>
  </si>
  <si>
    <t>Обеспечение хозяйственного обслуживания администра ции Усть-Лабинского городского поселения Усть-Лабинского района</t>
  </si>
  <si>
    <t>Расходы на выплату персоналу в целях обеспечения выполнения функций государственными (муниципальными) органами, казен ными учреждениями, органами управления государстве нными внебюджетными фондами</t>
  </si>
  <si>
    <t xml:space="preserve">Муниципальная программа "Финансовая поддержка соци ально ориентированных не коммерческих организаций" </t>
  </si>
  <si>
    <t>Поддержка социально-ориен тированных некоммерческих организаций и содействие развитию гражданского общества</t>
  </si>
  <si>
    <t>Предупреждение и ликвидация последствий чрезвычайных ситуаций, стихийных бедствий, гражданская оборона</t>
  </si>
  <si>
    <t>Проведение мероприятий по гражданской обороне по профилактике действий в чрезвычайных ситуациях и стихийных бедствиях</t>
  </si>
  <si>
    <t xml:space="preserve">Обеспечение пожарной безопас ности на территории поселения </t>
  </si>
  <si>
    <t>Принятие мер по предотвра щению экстремистских и террористических проявлений</t>
  </si>
  <si>
    <t>Проведение мероприятий направленных на предупрежде ние коррупционных правона рушений и обеспечение ответственности за коррупци онные правонарушения в случаях, предусмотренных законодательством Российс кой Федерации и нормативно-правовыми актами админи страции Усть-Лабинского городского поселения Усть-Лабинского района</t>
  </si>
  <si>
    <t>Обеспечение выполнения устав ных целей и задач, возложенных на муниципальные учреждения, подведомственные администра ции Усть-Лабинского городского поселения Усть-Лабинского района</t>
  </si>
  <si>
    <t>Реализация мероприятий в области строительства, архитек туры и градостроительства</t>
  </si>
  <si>
    <t>Реализация мероприятий по топографо-геодезическим исследованиям</t>
  </si>
  <si>
    <t>0630000000</t>
  </si>
  <si>
    <t>Мероприятия по топографо-геодезическим работам</t>
  </si>
  <si>
    <t>0630010670</t>
  </si>
  <si>
    <t xml:space="preserve">Муниципальная программа "Развитие объектов благоустрой ства на территории поселения" </t>
  </si>
  <si>
    <t>Организация досуга и предостав ление услуг организациями культуры</t>
  </si>
  <si>
    <t>Предоставление субсидий бюд жетным, автономным и иным некоммерческим организациям</t>
  </si>
  <si>
    <t xml:space="preserve">Муниципальная программа "Оказание мер социальной под держки граждан, проживающих на территории  поселения" </t>
  </si>
  <si>
    <t xml:space="preserve">Мероприятия по оказанию соц иальной поддержки отдельным категориям населения </t>
  </si>
  <si>
    <t>Проведение мероприятий, направ ленных на улучшение жилищных условий и качества жизни молодых семей</t>
  </si>
  <si>
    <t xml:space="preserve">9. </t>
  </si>
  <si>
    <t>Обслуживание государствен ного (муниципального) внутреннего   долга</t>
  </si>
  <si>
    <t xml:space="preserve">Усть-Лабинского района                                                      С.А.Гайнюченко                                </t>
  </si>
  <si>
    <t>Обеспечение выполнения уставных целей и задач, возложенных на муниципаль ные учреждения, подведомст венные администрации Усть-Лабинского городского поселения Усть-Лабинского района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</si>
  <si>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 ми управления государственными внебюджетными фондами</t>
  </si>
  <si>
    <t>ПРИЛОЖЕНИЕ  6</t>
  </si>
  <si>
    <t xml:space="preserve">от 20 декабря 2021 года  № 3 протокол № 36 </t>
  </si>
  <si>
    <t>Распределение бюджетных ассигнований по разделам и подразделам классификации расходов бюджета Усть-Лабинского городского поселения Усть-Лабинского района на 2023-2024 годы</t>
  </si>
  <si>
    <t>изменен</t>
  </si>
  <si>
    <t>Усть-Лабинского района                                                       С.А.Гайнюченко</t>
  </si>
  <si>
    <t>ПРИЛОЖЕНИЕ 2</t>
  </si>
  <si>
    <t>ПРИЛОЖЕНИЕ 4</t>
  </si>
  <si>
    <t>ПРИЛОЖЕНИЕ 6</t>
  </si>
  <si>
    <t>ПРИЛОЖЕНИЕ  7</t>
  </si>
  <si>
    <t xml:space="preserve">Прочие обязательства Усть-Лабинского городского поселения Усть-Лабинского района </t>
  </si>
  <si>
    <t>Реализация муниципальных функций, связанных с общегосу дарственным  управлением</t>
  </si>
  <si>
    <t>9910300000</t>
  </si>
  <si>
    <t>9910310030</t>
  </si>
  <si>
    <t>от 26 сентября 2022 года № 3 протокол № 43</t>
  </si>
  <si>
    <t>от 26 сентября 2022 года  № 3 протокол № 43</t>
  </si>
  <si>
    <t>от  26 сентября 2022 года  № 3 протокол № 43</t>
  </si>
  <si>
    <t>от 26 сентября 2022 года  №3 протокол № 43</t>
  </si>
  <si>
    <t xml:space="preserve">от  26 сентября 2022 года № 3 протокол № 43 </t>
  </si>
  <si>
    <t xml:space="preserve">от 26 сентября 2022 года  № 3 протокол № 43 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</si>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</sst>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right" vertical="justify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justify" wrapText="1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 wrapText="1"/>
    </xf>
    <xf numFmtId="172" fontId="7" fillId="0" borderId="0" xfId="0" applyNumberFormat="1" applyFont="1" applyFill="1" applyBorder="1" applyAlignment="1">
      <alignment horizontal="right" vertical="justify"/>
    </xf>
    <xf numFmtId="172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horizontal="justify" vertical="justify"/>
    </xf>
    <xf numFmtId="172" fontId="7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justify" vertical="justify" wrapText="1"/>
    </xf>
    <xf numFmtId="0" fontId="6" fillId="0" borderId="0" xfId="0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justify" vertical="justify"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horizontal="justify" vertical="justify" wrapText="1"/>
    </xf>
    <xf numFmtId="0" fontId="1" fillId="0" borderId="0" xfId="53" applyFont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Alignment="1">
      <alignment horizontal="right"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justify" vertical="justify" wrapText="1"/>
    </xf>
    <xf numFmtId="172" fontId="1" fillId="0" borderId="0" xfId="0" applyNumberFormat="1" applyFont="1" applyAlignment="1">
      <alignment horizontal="right" vertical="justify"/>
    </xf>
    <xf numFmtId="0" fontId="6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7" fillId="0" borderId="0" xfId="0" applyFont="1" applyAlignment="1">
      <alignment horizontal="justify" vertical="justify"/>
    </xf>
    <xf numFmtId="172" fontId="7" fillId="0" borderId="0" xfId="0" applyNumberFormat="1" applyFont="1" applyAlignment="1">
      <alignment horizontal="right" vertical="justify"/>
    </xf>
    <xf numFmtId="0" fontId="11" fillId="0" borderId="0" xfId="0" applyFont="1" applyFill="1" applyBorder="1" applyAlignment="1">
      <alignment horizontal="justify" vertical="justify" wrapText="1"/>
    </xf>
    <xf numFmtId="172" fontId="1" fillId="0" borderId="0" xfId="0" applyNumberFormat="1" applyFont="1" applyFill="1" applyBorder="1" applyAlignment="1">
      <alignment horizontal="right" vertical="justify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 vertical="justify"/>
    </xf>
    <xf numFmtId="0" fontId="0" fillId="0" borderId="0" xfId="0" applyFill="1" applyAlignment="1">
      <alignment/>
    </xf>
    <xf numFmtId="0" fontId="17" fillId="0" borderId="0" xfId="0" applyFont="1" applyAlignment="1">
      <alignment horizontal="center" vertical="justify"/>
    </xf>
    <xf numFmtId="0" fontId="7" fillId="0" borderId="0" xfId="0" applyFont="1" applyFill="1" applyAlignment="1">
      <alignment horizontal="justify" vertical="justify" wrapText="1"/>
    </xf>
    <xf numFmtId="0" fontId="6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172" fontId="1" fillId="0" borderId="0" xfId="0" applyNumberFormat="1" applyFont="1" applyBorder="1" applyAlignment="1">
      <alignment vertical="justify"/>
    </xf>
    <xf numFmtId="0" fontId="7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 vertical="justify"/>
    </xf>
    <xf numFmtId="0" fontId="7" fillId="0" borderId="0" xfId="0" applyFont="1" applyFill="1" applyAlignment="1">
      <alignment horizontal="right" vertical="justify"/>
    </xf>
    <xf numFmtId="172" fontId="16" fillId="0" borderId="0" xfId="0" applyNumberFormat="1" applyFont="1" applyFill="1" applyAlignment="1">
      <alignment horizontal="center" vertical="justify"/>
    </xf>
    <xf numFmtId="0" fontId="15" fillId="0" borderId="0" xfId="0" applyFont="1" applyFill="1" applyBorder="1" applyAlignment="1">
      <alignment horizontal="center" vertical="justify" wrapText="1"/>
    </xf>
    <xf numFmtId="0" fontId="8" fillId="0" borderId="0" xfId="0" applyFont="1" applyAlignment="1">
      <alignment wrapText="1"/>
    </xf>
    <xf numFmtId="2" fontId="1" fillId="0" borderId="0" xfId="0" applyNumberFormat="1" applyFont="1" applyAlignment="1">
      <alignment horizontal="right" vertical="justify"/>
    </xf>
    <xf numFmtId="172" fontId="0" fillId="0" borderId="0" xfId="0" applyNumberFormat="1" applyAlignment="1">
      <alignment horizontal="right" vertical="justify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right" vertical="justify" wrapText="1"/>
    </xf>
    <xf numFmtId="172" fontId="7" fillId="0" borderId="0" xfId="0" applyNumberFormat="1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left" vertical="justify" wrapText="1"/>
    </xf>
    <xf numFmtId="172" fontId="7" fillId="0" borderId="0" xfId="0" applyNumberFormat="1" applyFont="1" applyFill="1" applyAlignment="1">
      <alignment horizontal="right" vertical="justify" wrapText="1"/>
    </xf>
    <xf numFmtId="49" fontId="7" fillId="0" borderId="0" xfId="0" applyNumberFormat="1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right" vertical="justify" wrapText="1"/>
    </xf>
    <xf numFmtId="172" fontId="1" fillId="0" borderId="0" xfId="0" applyNumberFormat="1" applyFont="1" applyFill="1" applyAlignment="1">
      <alignment horizontal="right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0" xfId="0" applyNumberFormat="1" applyFont="1" applyFill="1" applyAlignment="1">
      <alignment horizontal="center" vertical="justify" wrapText="1"/>
    </xf>
    <xf numFmtId="0" fontId="1" fillId="0" borderId="0" xfId="0" applyFont="1" applyFill="1" applyAlignment="1">
      <alignment horizontal="justify" wrapText="1"/>
    </xf>
    <xf numFmtId="172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justify" wrapText="1"/>
    </xf>
    <xf numFmtId="0" fontId="7" fillId="0" borderId="0" xfId="53" applyFont="1" applyBorder="1" applyAlignment="1">
      <alignment horizontal="justify" vertical="justify" wrapText="1"/>
      <protection/>
    </xf>
    <xf numFmtId="0" fontId="1" fillId="0" borderId="0" xfId="53" applyFont="1" applyBorder="1" applyAlignment="1">
      <alignment horizontal="justify" vertical="justify" wrapText="1"/>
      <protection/>
    </xf>
    <xf numFmtId="49" fontId="7" fillId="0" borderId="0" xfId="0" applyNumberFormat="1" applyFont="1" applyAlignment="1">
      <alignment horizontal="center" vertical="justify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justify"/>
    </xf>
    <xf numFmtId="172" fontId="16" fillId="0" borderId="0" xfId="0" applyNumberFormat="1" applyFont="1" applyFill="1" applyBorder="1" applyAlignment="1">
      <alignment horizontal="right" vertical="justify"/>
    </xf>
    <xf numFmtId="172" fontId="16" fillId="0" borderId="0" xfId="0" applyNumberFormat="1" applyFont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16" fillId="0" borderId="0" xfId="0" applyFont="1" applyFill="1" applyAlignment="1">
      <alignment horizontal="center" vertical="justify"/>
    </xf>
    <xf numFmtId="0" fontId="12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vertical="justify"/>
    </xf>
    <xf numFmtId="172" fontId="0" fillId="0" borderId="0" xfId="0" applyNumberFormat="1" applyAlignment="1">
      <alignment vertical="justify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justify" vertical="justify"/>
    </xf>
    <xf numFmtId="172" fontId="10" fillId="0" borderId="0" xfId="0" applyNumberFormat="1" applyFont="1" applyAlignment="1">
      <alignment horizontal="right" vertical="justify"/>
    </xf>
    <xf numFmtId="0" fontId="8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justify" vertical="justify"/>
    </xf>
    <xf numFmtId="49" fontId="1" fillId="0" borderId="0" xfId="0" applyNumberFormat="1" applyFont="1" applyFill="1" applyAlignment="1">
      <alignment horizontal="center" vertical="justify"/>
    </xf>
    <xf numFmtId="49" fontId="7" fillId="0" borderId="0" xfId="0" applyNumberFormat="1" applyFont="1" applyFill="1" applyAlignment="1">
      <alignment horizontal="justify" vertical="justify"/>
    </xf>
    <xf numFmtId="49" fontId="7" fillId="0" borderId="0" xfId="0" applyNumberFormat="1" applyFont="1" applyFill="1" applyAlignment="1">
      <alignment horizontal="center" vertical="justify"/>
    </xf>
    <xf numFmtId="172" fontId="1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 vertical="justify" wrapText="1"/>
    </xf>
    <xf numFmtId="0" fontId="55" fillId="0" borderId="0" xfId="0" applyFont="1" applyFill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 vertical="justify" wrapText="1"/>
    </xf>
    <xf numFmtId="0" fontId="7" fillId="0" borderId="0" xfId="0" applyFont="1" applyAlignment="1">
      <alignment horizontal="justify" vertical="justify" wrapText="1"/>
    </xf>
    <xf numFmtId="0" fontId="56" fillId="0" borderId="0" xfId="0" applyFont="1" applyAlignment="1">
      <alignment horizontal="justify" vertical="top"/>
    </xf>
    <xf numFmtId="0" fontId="0" fillId="0" borderId="0" xfId="54">
      <alignment/>
      <protection/>
    </xf>
    <xf numFmtId="0" fontId="0" fillId="0" borderId="0" xfId="54" applyAlignment="1">
      <alignment horizontal="right"/>
      <protection/>
    </xf>
    <xf numFmtId="0" fontId="6" fillId="0" borderId="0" xfId="54" applyFont="1" applyAlignment="1">
      <alignment horizontal="right"/>
      <protection/>
    </xf>
    <xf numFmtId="49" fontId="1" fillId="0" borderId="0" xfId="0" applyNumberFormat="1" applyFont="1" applyFill="1" applyBorder="1" applyAlignment="1">
      <alignment horizontal="left" vertical="justify" wrapText="1"/>
    </xf>
    <xf numFmtId="172" fontId="1" fillId="0" borderId="0" xfId="0" applyNumberFormat="1" applyFont="1" applyFill="1" applyBorder="1" applyAlignment="1">
      <alignment horizontal="center" vertical="justify" wrapText="1"/>
    </xf>
    <xf numFmtId="172" fontId="1" fillId="0" borderId="0" xfId="0" applyNumberFormat="1" applyFont="1" applyFill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justify" vertical="justify" wrapText="1"/>
    </xf>
    <xf numFmtId="172" fontId="1" fillId="0" borderId="0" xfId="0" applyNumberFormat="1" applyFont="1" applyFill="1" applyAlignment="1">
      <alignment horizontal="justify" vertical="justify" wrapText="1"/>
    </xf>
    <xf numFmtId="172" fontId="6" fillId="0" borderId="0" xfId="0" applyNumberFormat="1" applyFont="1" applyFill="1" applyAlignment="1">
      <alignment horizontal="justify" vertical="justify" wrapText="1"/>
    </xf>
    <xf numFmtId="0" fontId="12" fillId="0" borderId="0" xfId="0" applyFont="1" applyFill="1" applyAlignment="1">
      <alignment horizontal="justify" vertical="justify" wrapText="1"/>
    </xf>
    <xf numFmtId="0" fontId="7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justify" vertical="justify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justify" wrapText="1"/>
    </xf>
    <xf numFmtId="0" fontId="1" fillId="0" borderId="0" xfId="0" applyFont="1" applyAlignment="1">
      <alignment horizontal="right" vertical="justify" wrapText="1"/>
    </xf>
    <xf numFmtId="0" fontId="6" fillId="0" borderId="0" xfId="0" applyFont="1" applyAlignment="1">
      <alignment horizontal="right" wrapText="1"/>
    </xf>
    <xf numFmtId="0" fontId="1" fillId="0" borderId="11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T24" sqref="T24"/>
    </sheetView>
  </sheetViews>
  <sheetFormatPr defaultColWidth="9.00390625" defaultRowHeight="12.75"/>
  <cols>
    <col min="1" max="1" width="23.25390625" style="0" customWidth="1"/>
    <col min="2" max="2" width="52.375" style="0" customWidth="1"/>
    <col min="3" max="4" width="9.625" style="0" hidden="1" customWidth="1"/>
    <col min="5" max="5" width="10.75390625" style="0" customWidth="1"/>
    <col min="6" max="6" width="14.75390625" style="0" hidden="1" customWidth="1"/>
    <col min="7" max="7" width="14.875" style="0" hidden="1" customWidth="1"/>
    <col min="8" max="8" width="12.875" style="0" hidden="1" customWidth="1"/>
    <col min="9" max="9" width="10.375" style="0" hidden="1" customWidth="1"/>
    <col min="10" max="17" width="9.125" style="0" hidden="1" customWidth="1"/>
  </cols>
  <sheetData>
    <row r="1" spans="1:5" ht="18.75">
      <c r="A1" s="7"/>
      <c r="B1" s="164" t="s">
        <v>593</v>
      </c>
      <c r="C1" s="164"/>
      <c r="D1" s="164"/>
      <c r="E1" s="164"/>
    </row>
    <row r="2" spans="1:5" ht="18.75">
      <c r="A2" s="165" t="s">
        <v>407</v>
      </c>
      <c r="B2" s="165"/>
      <c r="C2" s="165"/>
      <c r="D2" s="165"/>
      <c r="E2" s="165"/>
    </row>
    <row r="3" spans="1:5" ht="18.75">
      <c r="A3" s="165" t="s">
        <v>127</v>
      </c>
      <c r="B3" s="165"/>
      <c r="C3" s="165"/>
      <c r="D3" s="165"/>
      <c r="E3" s="165"/>
    </row>
    <row r="4" spans="1:5" ht="18.75">
      <c r="A4" s="165" t="s">
        <v>120</v>
      </c>
      <c r="B4" s="165"/>
      <c r="C4" s="165"/>
      <c r="D4" s="165"/>
      <c r="E4" s="165"/>
    </row>
    <row r="5" spans="1:5" ht="18.75">
      <c r="A5" s="10"/>
      <c r="B5" s="165" t="s">
        <v>703</v>
      </c>
      <c r="C5" s="165"/>
      <c r="D5" s="165"/>
      <c r="E5" s="165"/>
    </row>
    <row r="7" spans="1:8" ht="17.25" customHeight="1">
      <c r="A7" s="7"/>
      <c r="B7" s="164" t="s">
        <v>594</v>
      </c>
      <c r="C7" s="164"/>
      <c r="D7" s="164"/>
      <c r="E7" s="164"/>
      <c r="F7" s="56"/>
      <c r="G7" s="57"/>
      <c r="H7" s="57"/>
    </row>
    <row r="8" spans="1:8" ht="20.25" customHeight="1">
      <c r="A8" s="165" t="s">
        <v>407</v>
      </c>
      <c r="B8" s="165"/>
      <c r="C8" s="165"/>
      <c r="D8" s="165"/>
      <c r="E8" s="165"/>
      <c r="F8" s="56"/>
      <c r="G8" s="57"/>
      <c r="H8" s="57"/>
    </row>
    <row r="9" spans="1:8" ht="20.25" customHeight="1">
      <c r="A9" s="165" t="s">
        <v>127</v>
      </c>
      <c r="B9" s="165"/>
      <c r="C9" s="165"/>
      <c r="D9" s="165"/>
      <c r="E9" s="165"/>
      <c r="F9" s="56"/>
      <c r="G9" s="57"/>
      <c r="H9" s="57"/>
    </row>
    <row r="10" spans="1:8" ht="17.25" customHeight="1">
      <c r="A10" s="165" t="s">
        <v>120</v>
      </c>
      <c r="B10" s="165"/>
      <c r="C10" s="165"/>
      <c r="D10" s="165"/>
      <c r="E10" s="165"/>
      <c r="F10" s="56"/>
      <c r="G10" s="57"/>
      <c r="H10" s="57"/>
    </row>
    <row r="11" spans="1:8" ht="17.25" customHeight="1">
      <c r="A11" s="10"/>
      <c r="B11" s="165" t="s">
        <v>545</v>
      </c>
      <c r="C11" s="165"/>
      <c r="D11" s="165"/>
      <c r="E11" s="165"/>
      <c r="F11" s="56"/>
      <c r="G11" s="57"/>
      <c r="H11" s="57"/>
    </row>
    <row r="12" spans="1:8" ht="15" customHeight="1">
      <c r="A12" s="45"/>
      <c r="B12" s="56"/>
      <c r="C12" s="56"/>
      <c r="D12" s="56"/>
      <c r="E12" s="56"/>
      <c r="F12" s="56"/>
      <c r="G12" s="57"/>
      <c r="H12" s="57"/>
    </row>
    <row r="13" spans="1:9" ht="57.75" customHeight="1">
      <c r="A13" s="166" t="s">
        <v>410</v>
      </c>
      <c r="B13" s="166"/>
      <c r="C13" s="166"/>
      <c r="D13" s="166"/>
      <c r="E13" s="166"/>
      <c r="F13" s="57"/>
      <c r="G13" s="57"/>
      <c r="H13" s="57"/>
      <c r="I13" t="s">
        <v>397</v>
      </c>
    </row>
    <row r="14" spans="1:8" ht="18.75" customHeight="1">
      <c r="A14" s="128"/>
      <c r="B14" s="128"/>
      <c r="C14" s="128"/>
      <c r="D14" s="128"/>
      <c r="E14" s="128"/>
      <c r="F14" s="57"/>
      <c r="G14" s="57"/>
      <c r="H14" s="57"/>
    </row>
    <row r="15" spans="1:8" ht="18" customHeight="1">
      <c r="A15" s="58"/>
      <c r="B15" s="167" t="s">
        <v>147</v>
      </c>
      <c r="C15" s="167"/>
      <c r="D15" s="167"/>
      <c r="E15" s="167"/>
      <c r="F15" s="57"/>
      <c r="G15" s="57"/>
      <c r="H15" s="57"/>
    </row>
    <row r="16" spans="1:8" ht="15.75" customHeight="1">
      <c r="A16" s="130" t="s">
        <v>196</v>
      </c>
      <c r="B16" s="131" t="s">
        <v>197</v>
      </c>
      <c r="C16" s="131" t="s">
        <v>119</v>
      </c>
      <c r="D16" s="132" t="s">
        <v>198</v>
      </c>
      <c r="E16" s="131" t="s">
        <v>119</v>
      </c>
      <c r="F16" s="57"/>
      <c r="G16" s="57"/>
      <c r="H16" s="119"/>
    </row>
    <row r="17" spans="1:8" ht="18" customHeight="1">
      <c r="A17" s="160" t="s">
        <v>199</v>
      </c>
      <c r="B17" s="160"/>
      <c r="C17" s="30">
        <f>SUM(C18+C62)</f>
        <v>573420.4</v>
      </c>
      <c r="D17" s="30">
        <f>SUM(D18+D62)</f>
        <v>0</v>
      </c>
      <c r="E17" s="30">
        <f>SUM(E18+E62)</f>
        <v>573420.4</v>
      </c>
      <c r="F17" s="57"/>
      <c r="G17" s="57"/>
      <c r="H17" s="30"/>
    </row>
    <row r="18" spans="1:17" ht="20.25" customHeight="1">
      <c r="A18" s="60" t="s">
        <v>200</v>
      </c>
      <c r="B18" s="60" t="s">
        <v>201</v>
      </c>
      <c r="C18" s="30">
        <f>SUM(C19+C21+C23+C25+C30+C47)+C42+C39+C59</f>
        <v>279731.5</v>
      </c>
      <c r="D18" s="30">
        <f>SUM(D19+D21+D23+D25+D30+D47)+D42+D39+D85+D59</f>
        <v>0</v>
      </c>
      <c r="E18" s="30">
        <f>SUM(E19+E21+E23+E25+E30+E47)+E42+E39+E59</f>
        <v>279731.5</v>
      </c>
      <c r="F18" s="30">
        <f aca="true" t="shared" si="0" ref="F18:Q18">SUM(F19+F21+F23+F25+F30+F47)+F42+F39+F82+F56</f>
        <v>0</v>
      </c>
      <c r="G18" s="30">
        <f t="shared" si="0"/>
        <v>0</v>
      </c>
      <c r="H18" s="30">
        <f t="shared" si="0"/>
        <v>0</v>
      </c>
      <c r="I18" s="30">
        <f t="shared" si="0"/>
        <v>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</row>
    <row r="19" spans="1:8" ht="21.75" customHeight="1">
      <c r="A19" s="54" t="s">
        <v>202</v>
      </c>
      <c r="B19" s="111" t="s">
        <v>411</v>
      </c>
      <c r="C19" s="31">
        <f>SUM(C20)</f>
        <v>123366.6</v>
      </c>
      <c r="D19" s="55">
        <f>D20</f>
        <v>10025.4</v>
      </c>
      <c r="E19" s="55">
        <f>E20</f>
        <v>133392</v>
      </c>
      <c r="F19" s="57"/>
      <c r="G19" s="57"/>
      <c r="H19" s="120"/>
    </row>
    <row r="20" spans="1:8" ht="21" customHeight="1">
      <c r="A20" s="54" t="s">
        <v>203</v>
      </c>
      <c r="B20" s="111" t="s">
        <v>412</v>
      </c>
      <c r="C20" s="31">
        <v>123366.6</v>
      </c>
      <c r="D20" s="55">
        <v>10025.4</v>
      </c>
      <c r="E20" s="55">
        <f>SUM(C20+D20)</f>
        <v>133392</v>
      </c>
      <c r="F20" s="57"/>
      <c r="G20" s="57"/>
      <c r="H20" s="120"/>
    </row>
    <row r="21" spans="1:8" ht="34.5" customHeight="1">
      <c r="A21" s="54" t="s">
        <v>3</v>
      </c>
      <c r="B21" s="111" t="s">
        <v>413</v>
      </c>
      <c r="C21" s="31">
        <f>SUM(C22)</f>
        <v>15036.9</v>
      </c>
      <c r="D21" s="55">
        <f>D22</f>
        <v>0</v>
      </c>
      <c r="E21" s="55">
        <f>E22</f>
        <v>15036.9</v>
      </c>
      <c r="F21" s="57"/>
      <c r="G21" s="57"/>
      <c r="H21" s="120"/>
    </row>
    <row r="22" spans="1:8" ht="48" customHeight="1">
      <c r="A22" s="54" t="s">
        <v>204</v>
      </c>
      <c r="B22" s="111" t="s">
        <v>414</v>
      </c>
      <c r="C22" s="31">
        <v>15036.9</v>
      </c>
      <c r="D22" s="31"/>
      <c r="E22" s="55">
        <f>SUM(C22+D22)</f>
        <v>15036.9</v>
      </c>
      <c r="F22" s="57"/>
      <c r="G22" s="57"/>
      <c r="H22" s="120"/>
    </row>
    <row r="23" spans="1:8" ht="21" customHeight="1">
      <c r="A23" s="54" t="s">
        <v>206</v>
      </c>
      <c r="B23" s="111" t="s">
        <v>207</v>
      </c>
      <c r="C23" s="31">
        <f>SUM(C24)</f>
        <v>4896</v>
      </c>
      <c r="D23" s="80">
        <f>D24</f>
        <v>-1266</v>
      </c>
      <c r="E23" s="55">
        <f>SUM(C23+D23)</f>
        <v>3630</v>
      </c>
      <c r="F23" s="57"/>
      <c r="G23" s="57"/>
      <c r="H23" s="120"/>
    </row>
    <row r="24" spans="1:8" ht="20.25" customHeight="1">
      <c r="A24" s="54" t="s">
        <v>4</v>
      </c>
      <c r="B24" s="111" t="s">
        <v>415</v>
      </c>
      <c r="C24" s="31">
        <v>4896</v>
      </c>
      <c r="D24" s="80">
        <v>-1266</v>
      </c>
      <c r="E24" s="55">
        <f>E23</f>
        <v>3630</v>
      </c>
      <c r="F24" s="57"/>
      <c r="G24" s="57"/>
      <c r="H24" s="120"/>
    </row>
    <row r="25" spans="1:8" ht="18.75" customHeight="1">
      <c r="A25" s="54" t="s">
        <v>208</v>
      </c>
      <c r="B25" s="111" t="s">
        <v>416</v>
      </c>
      <c r="C25" s="31">
        <f>SUM(C26:C27)</f>
        <v>65476</v>
      </c>
      <c r="D25" s="31">
        <f>SUM(D26:D27)</f>
        <v>-3690</v>
      </c>
      <c r="E25" s="31">
        <f>SUM(E26:E27)</f>
        <v>61786</v>
      </c>
      <c r="F25" s="57"/>
      <c r="G25" s="57"/>
      <c r="H25" s="121"/>
    </row>
    <row r="26" spans="1:8" ht="18" customHeight="1">
      <c r="A26" s="54" t="s">
        <v>5</v>
      </c>
      <c r="B26" s="111" t="s">
        <v>417</v>
      </c>
      <c r="C26" s="31">
        <v>14176</v>
      </c>
      <c r="D26" s="47"/>
      <c r="E26" s="31">
        <f>SUM(C26+D26)</f>
        <v>14176</v>
      </c>
      <c r="F26" s="57"/>
      <c r="G26" s="57"/>
      <c r="H26" s="120"/>
    </row>
    <row r="27" spans="1:8" ht="18.75" customHeight="1">
      <c r="A27" s="54" t="s">
        <v>209</v>
      </c>
      <c r="B27" s="111" t="s">
        <v>418</v>
      </c>
      <c r="C27" s="31">
        <f>C28+C29</f>
        <v>51300</v>
      </c>
      <c r="D27" s="55">
        <f>D28+D29</f>
        <v>-3690</v>
      </c>
      <c r="E27" s="31">
        <f>E28+E29</f>
        <v>47610</v>
      </c>
      <c r="F27" s="57"/>
      <c r="G27" s="57"/>
      <c r="H27" s="121"/>
    </row>
    <row r="28" spans="1:8" ht="22.5" customHeight="1">
      <c r="A28" s="54" t="s">
        <v>370</v>
      </c>
      <c r="B28" s="111" t="s">
        <v>419</v>
      </c>
      <c r="C28" s="31">
        <v>35300</v>
      </c>
      <c r="D28" s="55">
        <v>-2090</v>
      </c>
      <c r="E28" s="31">
        <f>SUM(C28+D28)</f>
        <v>33210</v>
      </c>
      <c r="F28" s="57"/>
      <c r="G28" s="57"/>
      <c r="H28" s="120"/>
    </row>
    <row r="29" spans="1:8" ht="20.25" customHeight="1">
      <c r="A29" s="54" t="s">
        <v>371</v>
      </c>
      <c r="B29" s="111" t="s">
        <v>420</v>
      </c>
      <c r="C29" s="31">
        <v>16000</v>
      </c>
      <c r="D29" s="55">
        <v>-1600</v>
      </c>
      <c r="E29" s="31">
        <f>SUM(C29+D29)</f>
        <v>14400</v>
      </c>
      <c r="F29" s="57"/>
      <c r="G29" s="57"/>
      <c r="H29" s="120"/>
    </row>
    <row r="30" spans="1:8" ht="51" customHeight="1">
      <c r="A30" s="60" t="s">
        <v>210</v>
      </c>
      <c r="B30" s="112" t="s">
        <v>211</v>
      </c>
      <c r="C30" s="30">
        <f>SUM(C31+C36)</f>
        <v>24018.800000000003</v>
      </c>
      <c r="D30" s="30">
        <f>SUM(D31+D36)</f>
        <v>0</v>
      </c>
      <c r="E30" s="59">
        <f>SUM(C30+D30)</f>
        <v>24018.800000000003</v>
      </c>
      <c r="F30" s="57"/>
      <c r="G30" s="57"/>
      <c r="H30" s="30"/>
    </row>
    <row r="31" spans="1:8" ht="110.25" customHeight="1">
      <c r="A31" s="54" t="s">
        <v>212</v>
      </c>
      <c r="B31" s="111" t="s">
        <v>421</v>
      </c>
      <c r="C31" s="31">
        <f>SUM(C32+C35)</f>
        <v>23408.800000000003</v>
      </c>
      <c r="D31" s="55">
        <f>SUM(D32+D34)</f>
        <v>0</v>
      </c>
      <c r="E31" s="55">
        <f>SUM(C31+D31)</f>
        <v>23408.800000000003</v>
      </c>
      <c r="F31" s="57"/>
      <c r="G31" s="57"/>
      <c r="H31" s="122"/>
    </row>
    <row r="32" spans="1:8" ht="80.25" customHeight="1">
      <c r="A32" s="54" t="s">
        <v>213</v>
      </c>
      <c r="B32" s="111" t="s">
        <v>422</v>
      </c>
      <c r="C32" s="31">
        <f>SUM(C33)</f>
        <v>14812.7</v>
      </c>
      <c r="D32" s="31">
        <f>SUM(D33)</f>
        <v>0</v>
      </c>
      <c r="E32" s="31">
        <f>SUM(E33)</f>
        <v>14812.7</v>
      </c>
      <c r="F32" s="57"/>
      <c r="G32" s="57"/>
      <c r="H32" s="123"/>
    </row>
    <row r="33" spans="1:8" ht="97.5" customHeight="1">
      <c r="A33" s="54" t="s">
        <v>356</v>
      </c>
      <c r="B33" s="111" t="s">
        <v>423</v>
      </c>
      <c r="C33" s="31">
        <v>14812.7</v>
      </c>
      <c r="D33" s="47">
        <v>0</v>
      </c>
      <c r="E33" s="55">
        <f>SUM(C33+D33)</f>
        <v>14812.7</v>
      </c>
      <c r="F33" s="57"/>
      <c r="G33" s="57"/>
      <c r="H33" s="123"/>
    </row>
    <row r="34" spans="1:8" ht="115.5" customHeight="1">
      <c r="A34" s="54" t="s">
        <v>357</v>
      </c>
      <c r="B34" s="110" t="s">
        <v>424</v>
      </c>
      <c r="C34" s="31">
        <f>C35</f>
        <v>8596.1</v>
      </c>
      <c r="D34" s="31">
        <f>D35</f>
        <v>0</v>
      </c>
      <c r="E34" s="31">
        <f>SUM(E35)</f>
        <v>8596.1</v>
      </c>
      <c r="F34" s="57"/>
      <c r="G34" s="57"/>
      <c r="H34" s="123"/>
    </row>
    <row r="35" spans="1:8" ht="87" customHeight="1">
      <c r="A35" s="54" t="s">
        <v>358</v>
      </c>
      <c r="B35" s="111" t="s">
        <v>425</v>
      </c>
      <c r="C35" s="31">
        <v>8596.1</v>
      </c>
      <c r="D35" s="47"/>
      <c r="E35" s="55">
        <f>SUM(C35+D35)</f>
        <v>8596.1</v>
      </c>
      <c r="F35" s="57"/>
      <c r="G35" s="57"/>
      <c r="H35" s="123"/>
    </row>
    <row r="36" spans="1:17" ht="102" customHeight="1">
      <c r="A36" s="54" t="s">
        <v>10</v>
      </c>
      <c r="B36" s="72" t="s">
        <v>426</v>
      </c>
      <c r="C36" s="31">
        <f>SUM(C37+C38)</f>
        <v>610</v>
      </c>
      <c r="D36" s="31">
        <f>SUM(D37+D38)</f>
        <v>0</v>
      </c>
      <c r="E36" s="31">
        <f>SUM(E37+E38)</f>
        <v>610</v>
      </c>
      <c r="F36" s="31">
        <f aca="true" t="shared" si="1" ref="F36:Q36">SUM(F37+F38)</f>
        <v>0</v>
      </c>
      <c r="G36" s="31">
        <f t="shared" si="1"/>
        <v>0</v>
      </c>
      <c r="H36" s="31">
        <f t="shared" si="1"/>
        <v>0</v>
      </c>
      <c r="I36" s="31">
        <f t="shared" si="1"/>
        <v>0</v>
      </c>
      <c r="J36" s="31">
        <f t="shared" si="1"/>
        <v>0</v>
      </c>
      <c r="K36" s="31">
        <f t="shared" si="1"/>
        <v>0</v>
      </c>
      <c r="L36" s="31">
        <f t="shared" si="1"/>
        <v>0</v>
      </c>
      <c r="M36" s="31">
        <f t="shared" si="1"/>
        <v>0</v>
      </c>
      <c r="N36" s="31">
        <f t="shared" si="1"/>
        <v>0</v>
      </c>
      <c r="O36" s="31">
        <f t="shared" si="1"/>
        <v>0</v>
      </c>
      <c r="P36" s="31">
        <f t="shared" si="1"/>
        <v>0</v>
      </c>
      <c r="Q36" s="31">
        <f t="shared" si="1"/>
        <v>0</v>
      </c>
    </row>
    <row r="37" spans="1:8" ht="94.5">
      <c r="A37" s="54" t="s">
        <v>11</v>
      </c>
      <c r="B37" s="72" t="s">
        <v>427</v>
      </c>
      <c r="C37" s="31">
        <v>0</v>
      </c>
      <c r="D37" s="63">
        <v>0</v>
      </c>
      <c r="E37" s="55">
        <f>SUM(C37+D37)</f>
        <v>0</v>
      </c>
      <c r="F37" s="57"/>
      <c r="G37" s="57"/>
      <c r="H37" s="31"/>
    </row>
    <row r="38" spans="1:8" ht="95.25" customHeight="1">
      <c r="A38" s="54" t="s">
        <v>516</v>
      </c>
      <c r="B38" s="72" t="s">
        <v>427</v>
      </c>
      <c r="C38" s="31">
        <v>610</v>
      </c>
      <c r="D38" s="63">
        <v>0</v>
      </c>
      <c r="E38" s="55">
        <f>SUM(C38+D38)</f>
        <v>610</v>
      </c>
      <c r="F38" s="57"/>
      <c r="G38" s="57"/>
      <c r="H38" s="81"/>
    </row>
    <row r="39" spans="1:8" ht="32.25" customHeight="1">
      <c r="A39" s="60" t="s">
        <v>557</v>
      </c>
      <c r="B39" s="143" t="s">
        <v>558</v>
      </c>
      <c r="C39" s="30">
        <f>SUM(C40)</f>
        <v>1036.9</v>
      </c>
      <c r="D39" s="30">
        <f>SUM(D40)</f>
        <v>135</v>
      </c>
      <c r="E39" s="30">
        <f>SUM(E40)</f>
        <v>1171.9</v>
      </c>
      <c r="F39" s="57"/>
      <c r="G39" s="57"/>
      <c r="H39" s="81"/>
    </row>
    <row r="40" spans="1:8" ht="17.25" customHeight="1">
      <c r="A40" s="54" t="s">
        <v>559</v>
      </c>
      <c r="B40" s="72" t="s">
        <v>560</v>
      </c>
      <c r="C40" s="31">
        <f>SUM(C41)</f>
        <v>1036.9</v>
      </c>
      <c r="D40" s="55">
        <f>D41</f>
        <v>135</v>
      </c>
      <c r="E40" s="55">
        <f>SUM(C40+D40)</f>
        <v>1171.9</v>
      </c>
      <c r="F40" s="57"/>
      <c r="G40" s="57"/>
      <c r="H40" s="81"/>
    </row>
    <row r="41" spans="1:8" ht="30.75" customHeight="1">
      <c r="A41" s="54" t="s">
        <v>561</v>
      </c>
      <c r="B41" s="72" t="s">
        <v>562</v>
      </c>
      <c r="C41" s="31">
        <v>1036.9</v>
      </c>
      <c r="D41" s="55">
        <v>135</v>
      </c>
      <c r="E41" s="55">
        <f>SUM(C41+D41)</f>
        <v>1171.9</v>
      </c>
      <c r="F41" s="57"/>
      <c r="G41" s="57"/>
      <c r="H41" s="81"/>
    </row>
    <row r="42" spans="1:8" ht="32.25" customHeight="1">
      <c r="A42" s="60" t="s">
        <v>451</v>
      </c>
      <c r="B42" s="112" t="s">
        <v>452</v>
      </c>
      <c r="C42" s="30">
        <f>C43+C45</f>
        <v>45330.399999999994</v>
      </c>
      <c r="D42" s="30">
        <f>D43+D45</f>
        <v>-5309.5</v>
      </c>
      <c r="E42" s="30">
        <f>E43+E45</f>
        <v>40020.899999999994</v>
      </c>
      <c r="F42" s="57"/>
      <c r="G42" s="57"/>
      <c r="H42" s="30"/>
    </row>
    <row r="43" spans="1:8" ht="99.75" customHeight="1">
      <c r="A43" s="54" t="s">
        <v>453</v>
      </c>
      <c r="B43" s="111" t="s">
        <v>454</v>
      </c>
      <c r="C43" s="31">
        <f>C44</f>
        <v>36311.2</v>
      </c>
      <c r="D43" s="31">
        <f>D44</f>
        <v>-6089.5</v>
      </c>
      <c r="E43" s="55">
        <f>SUM(C43+D43)</f>
        <v>30221.699999999997</v>
      </c>
      <c r="F43" s="57"/>
      <c r="G43" s="57"/>
      <c r="H43" s="31"/>
    </row>
    <row r="44" spans="1:8" ht="132" customHeight="1">
      <c r="A44" s="54" t="s">
        <v>455</v>
      </c>
      <c r="B44" s="72" t="s">
        <v>456</v>
      </c>
      <c r="C44" s="31">
        <v>36311.2</v>
      </c>
      <c r="D44" s="63">
        <v>-6089.5</v>
      </c>
      <c r="E44" s="55">
        <f>SUM(C44+D44)</f>
        <v>30221.699999999997</v>
      </c>
      <c r="F44" s="126"/>
      <c r="G44" s="126"/>
      <c r="H44" s="81"/>
    </row>
    <row r="45" spans="1:8" ht="48" customHeight="1">
      <c r="A45" s="145" t="s">
        <v>578</v>
      </c>
      <c r="B45" s="72" t="s">
        <v>579</v>
      </c>
      <c r="C45" s="31">
        <f>SUM(C46)</f>
        <v>9019.2</v>
      </c>
      <c r="D45" s="55">
        <f>D46</f>
        <v>780</v>
      </c>
      <c r="E45" s="55">
        <f>SUM(C45+D45)</f>
        <v>9799.2</v>
      </c>
      <c r="F45" s="126"/>
      <c r="G45" s="126"/>
      <c r="H45" s="81"/>
    </row>
    <row r="46" spans="1:8" ht="64.5" customHeight="1">
      <c r="A46" s="145" t="s">
        <v>580</v>
      </c>
      <c r="B46" s="72" t="s">
        <v>581</v>
      </c>
      <c r="C46" s="31">
        <v>9019.2</v>
      </c>
      <c r="D46" s="55">
        <v>780</v>
      </c>
      <c r="E46" s="55">
        <f>SUM(C46+D46)</f>
        <v>9799.2</v>
      </c>
      <c r="F46" s="126"/>
      <c r="G46" s="126"/>
      <c r="H46" s="81"/>
    </row>
    <row r="47" spans="1:8" ht="24" customHeight="1">
      <c r="A47" s="60" t="s">
        <v>359</v>
      </c>
      <c r="B47" s="112" t="s">
        <v>360</v>
      </c>
      <c r="C47" s="30">
        <f>SUM(C51+C48+C56)</f>
        <v>514.9</v>
      </c>
      <c r="D47" s="30">
        <f>SUM(D51+D48+D56)</f>
        <v>85.1</v>
      </c>
      <c r="E47" s="30">
        <f>SUM(E51+E48+E56)</f>
        <v>600</v>
      </c>
      <c r="F47" s="30">
        <f>SUM(F54)</f>
        <v>0</v>
      </c>
      <c r="G47" s="57"/>
      <c r="H47" s="30"/>
    </row>
    <row r="48" spans="1:8" ht="47.25" customHeight="1">
      <c r="A48" s="54" t="s">
        <v>609</v>
      </c>
      <c r="B48" s="111" t="s">
        <v>610</v>
      </c>
      <c r="C48" s="31">
        <f>SUM(C49)</f>
        <v>25</v>
      </c>
      <c r="D48" s="31">
        <f>SUM(D49)</f>
        <v>0</v>
      </c>
      <c r="E48" s="31">
        <f>SUM(E49)</f>
        <v>25</v>
      </c>
      <c r="F48" s="30"/>
      <c r="G48" s="57"/>
      <c r="H48" s="30"/>
    </row>
    <row r="49" spans="1:8" ht="78" customHeight="1">
      <c r="A49" s="54" t="s">
        <v>611</v>
      </c>
      <c r="B49" s="111" t="s">
        <v>612</v>
      </c>
      <c r="C49" s="31">
        <f>SUM(C50)</f>
        <v>25</v>
      </c>
      <c r="D49" s="55">
        <f>D50</f>
        <v>0</v>
      </c>
      <c r="E49" s="55">
        <f>SUM(C49+D49)</f>
        <v>25</v>
      </c>
      <c r="F49" s="30"/>
      <c r="G49" s="57"/>
      <c r="H49" s="30"/>
    </row>
    <row r="50" spans="1:8" ht="97.5" customHeight="1">
      <c r="A50" s="54" t="s">
        <v>613</v>
      </c>
      <c r="B50" s="111" t="s">
        <v>614</v>
      </c>
      <c r="C50" s="31">
        <v>25</v>
      </c>
      <c r="D50" s="31">
        <v>0</v>
      </c>
      <c r="E50" s="55">
        <f>SUM(C50+D50)</f>
        <v>25</v>
      </c>
      <c r="F50" s="30"/>
      <c r="G50" s="57"/>
      <c r="H50" s="30"/>
    </row>
    <row r="51" spans="1:17" ht="141" customHeight="1">
      <c r="A51" s="54" t="s">
        <v>615</v>
      </c>
      <c r="B51" s="111" t="s">
        <v>620</v>
      </c>
      <c r="C51" s="31">
        <f>SUM(C52+C54)</f>
        <v>489.9</v>
      </c>
      <c r="D51" s="31">
        <f>SUM(D52+D54)</f>
        <v>80.6</v>
      </c>
      <c r="E51" s="31">
        <f>SUM(E52+E54)</f>
        <v>570.5</v>
      </c>
      <c r="F51" s="31">
        <f aca="true" t="shared" si="2" ref="F51:Q51">SUM(F52)</f>
        <v>0</v>
      </c>
      <c r="G51" s="31">
        <f t="shared" si="2"/>
        <v>0</v>
      </c>
      <c r="H51" s="31">
        <f t="shared" si="2"/>
        <v>0</v>
      </c>
      <c r="I51" s="31">
        <f t="shared" si="2"/>
        <v>0</v>
      </c>
      <c r="J51" s="31">
        <f t="shared" si="2"/>
        <v>0</v>
      </c>
      <c r="K51" s="31">
        <f t="shared" si="2"/>
        <v>0</v>
      </c>
      <c r="L51" s="31">
        <f t="shared" si="2"/>
        <v>0</v>
      </c>
      <c r="M51" s="31">
        <f t="shared" si="2"/>
        <v>0</v>
      </c>
      <c r="N51" s="31">
        <f t="shared" si="2"/>
        <v>0</v>
      </c>
      <c r="O51" s="31">
        <f t="shared" si="2"/>
        <v>0</v>
      </c>
      <c r="P51" s="31">
        <f t="shared" si="2"/>
        <v>0</v>
      </c>
      <c r="Q51" s="31">
        <f t="shared" si="2"/>
        <v>0</v>
      </c>
    </row>
    <row r="52" spans="1:8" ht="65.25" customHeight="1">
      <c r="A52" s="54" t="s">
        <v>616</v>
      </c>
      <c r="B52" s="111" t="s">
        <v>619</v>
      </c>
      <c r="C52" s="31">
        <f>SUM(C53)</f>
        <v>39.9</v>
      </c>
      <c r="D52" s="55">
        <f>D53</f>
        <v>10</v>
      </c>
      <c r="E52" s="55">
        <f>SUM(C52+D52)</f>
        <v>49.9</v>
      </c>
      <c r="F52" s="30"/>
      <c r="G52" s="57"/>
      <c r="H52" s="30"/>
    </row>
    <row r="53" spans="1:8" ht="97.5" customHeight="1">
      <c r="A53" s="54" t="s">
        <v>617</v>
      </c>
      <c r="B53" s="111" t="s">
        <v>618</v>
      </c>
      <c r="C53" s="31">
        <v>39.9</v>
      </c>
      <c r="D53" s="31">
        <v>10</v>
      </c>
      <c r="E53" s="55">
        <f>SUM(C53+D53)</f>
        <v>49.9</v>
      </c>
      <c r="F53" s="30"/>
      <c r="G53" s="57"/>
      <c r="H53" s="30"/>
    </row>
    <row r="54" spans="1:8" ht="118.5" customHeight="1">
      <c r="A54" s="54" t="s">
        <v>388</v>
      </c>
      <c r="B54" s="111" t="s">
        <v>428</v>
      </c>
      <c r="C54" s="31">
        <f>SUM(C55)</f>
        <v>450</v>
      </c>
      <c r="D54" s="55">
        <f>D55</f>
        <v>70.6</v>
      </c>
      <c r="E54" s="55">
        <f>SUM(C54+D54)</f>
        <v>520.6</v>
      </c>
      <c r="F54" s="57"/>
      <c r="G54" s="57"/>
      <c r="H54" s="31"/>
    </row>
    <row r="55" spans="1:8" ht="98.25" customHeight="1">
      <c r="A55" s="54" t="s">
        <v>389</v>
      </c>
      <c r="B55" s="111" t="s">
        <v>429</v>
      </c>
      <c r="C55" s="31">
        <v>450</v>
      </c>
      <c r="D55" s="31">
        <v>70.6</v>
      </c>
      <c r="E55" s="55">
        <f>SUM(C55+D55)</f>
        <v>520.6</v>
      </c>
      <c r="F55" s="31"/>
      <c r="G55" s="31"/>
      <c r="H55" s="31"/>
    </row>
    <row r="56" spans="1:8" ht="21" customHeight="1">
      <c r="A56" s="54" t="s">
        <v>632</v>
      </c>
      <c r="B56" s="111" t="s">
        <v>633</v>
      </c>
      <c r="C56" s="31">
        <f>C57</f>
        <v>0</v>
      </c>
      <c r="D56" s="31">
        <f>D57</f>
        <v>4.5</v>
      </c>
      <c r="E56" s="55">
        <f>E57</f>
        <v>4.5</v>
      </c>
      <c r="F56" s="31"/>
      <c r="G56" s="31"/>
      <c r="H56" s="31"/>
    </row>
    <row r="57" spans="1:8" ht="20.25" customHeight="1">
      <c r="A57" s="54" t="s">
        <v>634</v>
      </c>
      <c r="B57" s="111" t="s">
        <v>635</v>
      </c>
      <c r="C57" s="31">
        <f>C58</f>
        <v>0</v>
      </c>
      <c r="D57" s="31">
        <f>D58</f>
        <v>4.5</v>
      </c>
      <c r="E57" s="55">
        <f>C57+D57</f>
        <v>4.5</v>
      </c>
      <c r="F57" s="31"/>
      <c r="G57" s="31"/>
      <c r="H57" s="31"/>
    </row>
    <row r="58" spans="1:8" ht="32.25" customHeight="1">
      <c r="A58" s="54" t="s">
        <v>636</v>
      </c>
      <c r="B58" s="111" t="s">
        <v>637</v>
      </c>
      <c r="C58" s="31">
        <v>0</v>
      </c>
      <c r="D58" s="31">
        <v>4.5</v>
      </c>
      <c r="E58" s="55">
        <f>SUM(C58+D58)</f>
        <v>4.5</v>
      </c>
      <c r="F58" s="31"/>
      <c r="G58" s="31"/>
      <c r="H58" s="31"/>
    </row>
    <row r="59" spans="1:8" ht="20.25" customHeight="1">
      <c r="A59" s="144" t="s">
        <v>563</v>
      </c>
      <c r="B59" s="112" t="s">
        <v>564</v>
      </c>
      <c r="C59" s="30">
        <f>C60</f>
        <v>55</v>
      </c>
      <c r="D59" s="59">
        <f>SUM(D60)</f>
        <v>20</v>
      </c>
      <c r="E59" s="30">
        <f>E60</f>
        <v>75</v>
      </c>
      <c r="F59" s="57"/>
      <c r="G59" s="57"/>
      <c r="H59" s="81"/>
    </row>
    <row r="60" spans="1:17" ht="21" customHeight="1">
      <c r="A60" s="145" t="s">
        <v>565</v>
      </c>
      <c r="B60" s="111" t="s">
        <v>564</v>
      </c>
      <c r="C60" s="31">
        <f>C61</f>
        <v>55</v>
      </c>
      <c r="D60" s="31">
        <f>SUM(D61)</f>
        <v>20</v>
      </c>
      <c r="E60" s="31">
        <f>E61</f>
        <v>75</v>
      </c>
      <c r="F60" s="31">
        <f aca="true" t="shared" si="3" ref="F60:Q60">F61+F66+F77+F79</f>
        <v>0</v>
      </c>
      <c r="G60" s="31">
        <f t="shared" si="3"/>
        <v>0</v>
      </c>
      <c r="H60" s="31">
        <f t="shared" si="3"/>
        <v>0</v>
      </c>
      <c r="I60" s="31">
        <f t="shared" si="3"/>
        <v>0</v>
      </c>
      <c r="J60" s="31">
        <f t="shared" si="3"/>
        <v>0</v>
      </c>
      <c r="K60" s="31">
        <f t="shared" si="3"/>
        <v>0</v>
      </c>
      <c r="L60" s="31">
        <f t="shared" si="3"/>
        <v>0</v>
      </c>
      <c r="M60" s="31">
        <f t="shared" si="3"/>
        <v>0</v>
      </c>
      <c r="N60" s="31">
        <f t="shared" si="3"/>
        <v>0</v>
      </c>
      <c r="O60" s="31">
        <f t="shared" si="3"/>
        <v>0</v>
      </c>
      <c r="P60" s="31">
        <f t="shared" si="3"/>
        <v>0</v>
      </c>
      <c r="Q60" s="31">
        <f t="shared" si="3"/>
        <v>0</v>
      </c>
    </row>
    <row r="61" spans="1:8" ht="36.75" customHeight="1">
      <c r="A61" s="145" t="s">
        <v>566</v>
      </c>
      <c r="B61" s="111" t="s">
        <v>567</v>
      </c>
      <c r="C61" s="31">
        <v>55</v>
      </c>
      <c r="D61" s="55">
        <v>20</v>
      </c>
      <c r="E61" s="55">
        <f>SUM(C61+D61)</f>
        <v>75</v>
      </c>
      <c r="F61" s="57"/>
      <c r="G61" s="57"/>
      <c r="H61" s="31"/>
    </row>
    <row r="62" spans="1:8" ht="20.25" customHeight="1">
      <c r="A62" s="27" t="s">
        <v>362</v>
      </c>
      <c r="B62" s="71" t="s">
        <v>363</v>
      </c>
      <c r="C62" s="30">
        <f>SUM(C63+C85)</f>
        <v>293688.9</v>
      </c>
      <c r="D62" s="30">
        <f>SUM(D63+D85)</f>
        <v>0</v>
      </c>
      <c r="E62" s="30">
        <f>SUM(E63+E85)</f>
        <v>293688.9</v>
      </c>
      <c r="F62" s="57"/>
      <c r="G62" s="57"/>
      <c r="H62" s="31"/>
    </row>
    <row r="63" spans="1:8" ht="33" customHeight="1">
      <c r="A63" s="60" t="s">
        <v>364</v>
      </c>
      <c r="B63" s="112" t="s">
        <v>430</v>
      </c>
      <c r="C63" s="30">
        <f>C64+C69+C80+C82</f>
        <v>293650.5</v>
      </c>
      <c r="D63" s="30">
        <f>D64+D69+D80+D82+W72</f>
        <v>0</v>
      </c>
      <c r="E63" s="30">
        <f>E64+E69+E80+E82</f>
        <v>293650.5</v>
      </c>
      <c r="F63" s="57"/>
      <c r="G63" s="57"/>
      <c r="H63" s="31"/>
    </row>
    <row r="64" spans="1:8" ht="20.25" customHeight="1">
      <c r="A64" s="118" t="s">
        <v>390</v>
      </c>
      <c r="B64" s="72" t="s">
        <v>431</v>
      </c>
      <c r="C64" s="31">
        <f>C65+C67</f>
        <v>2945.7</v>
      </c>
      <c r="D64" s="31">
        <f>D65+D67</f>
        <v>0</v>
      </c>
      <c r="E64" s="31">
        <f>E65+E67</f>
        <v>2945.7</v>
      </c>
      <c r="F64" s="57"/>
      <c r="G64" s="57"/>
      <c r="H64" s="31"/>
    </row>
    <row r="65" spans="1:8" ht="19.5" customHeight="1">
      <c r="A65" s="118" t="s">
        <v>391</v>
      </c>
      <c r="B65" s="72" t="s">
        <v>392</v>
      </c>
      <c r="C65" s="31">
        <f>C66</f>
        <v>127</v>
      </c>
      <c r="D65" s="31">
        <v>0</v>
      </c>
      <c r="E65" s="31">
        <f>C65</f>
        <v>127</v>
      </c>
      <c r="F65" s="57"/>
      <c r="G65" s="57"/>
      <c r="H65" s="31"/>
    </row>
    <row r="66" spans="1:8" ht="33.75" customHeight="1">
      <c r="A66" s="118" t="s">
        <v>393</v>
      </c>
      <c r="B66" s="72" t="s">
        <v>432</v>
      </c>
      <c r="C66" s="31">
        <v>127</v>
      </c>
      <c r="D66" s="31"/>
      <c r="E66" s="31">
        <f>C66</f>
        <v>127</v>
      </c>
      <c r="F66" s="57"/>
      <c r="G66" s="57"/>
      <c r="H66" s="31"/>
    </row>
    <row r="67" spans="1:8" ht="20.25" customHeight="1">
      <c r="A67" s="147" t="s">
        <v>601</v>
      </c>
      <c r="B67" s="72" t="s">
        <v>602</v>
      </c>
      <c r="C67" s="31">
        <f>C68</f>
        <v>2818.7</v>
      </c>
      <c r="D67" s="31">
        <f>SUM(D68)</f>
        <v>0</v>
      </c>
      <c r="E67" s="31">
        <f>E68</f>
        <v>2818.7</v>
      </c>
      <c r="F67" s="57"/>
      <c r="G67" s="57"/>
      <c r="H67" s="81"/>
    </row>
    <row r="68" spans="1:8" ht="16.5" customHeight="1">
      <c r="A68" s="147" t="s">
        <v>603</v>
      </c>
      <c r="B68" s="72" t="s">
        <v>604</v>
      </c>
      <c r="C68" s="31">
        <v>2818.7</v>
      </c>
      <c r="D68" s="31">
        <v>0</v>
      </c>
      <c r="E68" s="31">
        <f>C68+D68</f>
        <v>2818.7</v>
      </c>
      <c r="F68" s="57"/>
      <c r="G68" s="57"/>
      <c r="H68" s="81"/>
    </row>
    <row r="69" spans="1:8" ht="36" customHeight="1">
      <c r="A69" s="28" t="s">
        <v>394</v>
      </c>
      <c r="B69" s="111" t="s">
        <v>433</v>
      </c>
      <c r="C69" s="31">
        <f>C70+C72+C74+C76+C78</f>
        <v>209962.40000000002</v>
      </c>
      <c r="D69" s="31">
        <f>SUM(D70+D72+D74+D76+D78+D71)</f>
        <v>0</v>
      </c>
      <c r="E69" s="31">
        <f>E71+E75+E77+E79+E72</f>
        <v>209962.4</v>
      </c>
      <c r="F69" s="57"/>
      <c r="G69" s="57"/>
      <c r="H69" s="81"/>
    </row>
    <row r="70" spans="1:8" ht="51" customHeight="1">
      <c r="A70" s="28" t="s">
        <v>434</v>
      </c>
      <c r="B70" s="111" t="s">
        <v>435</v>
      </c>
      <c r="C70" s="31">
        <f>C71</f>
        <v>53333.5</v>
      </c>
      <c r="D70" s="31">
        <v>0</v>
      </c>
      <c r="E70" s="31">
        <f>E71</f>
        <v>53333.5</v>
      </c>
      <c r="F70" s="57"/>
      <c r="G70" s="57"/>
      <c r="H70" s="81"/>
    </row>
    <row r="71" spans="1:8" ht="47.25" customHeight="1">
      <c r="A71" s="28" t="s">
        <v>436</v>
      </c>
      <c r="B71" s="111" t="s">
        <v>437</v>
      </c>
      <c r="C71" s="31">
        <v>53333.5</v>
      </c>
      <c r="D71" s="31">
        <v>0</v>
      </c>
      <c r="E71" s="31">
        <f>C71+D71</f>
        <v>53333.5</v>
      </c>
      <c r="F71" s="57"/>
      <c r="G71" s="57"/>
      <c r="H71" s="81"/>
    </row>
    <row r="72" spans="1:8" ht="86.25" customHeight="1">
      <c r="A72" s="54" t="s">
        <v>541</v>
      </c>
      <c r="B72" s="72" t="s">
        <v>542</v>
      </c>
      <c r="C72" s="31">
        <f>SUM(C73)</f>
        <v>1224.8</v>
      </c>
      <c r="D72" s="31">
        <f>SUM(D73)</f>
        <v>0</v>
      </c>
      <c r="E72" s="31">
        <f>SUM(E73)</f>
        <v>1224.8</v>
      </c>
      <c r="F72" s="57"/>
      <c r="G72" s="57"/>
      <c r="H72" s="81"/>
    </row>
    <row r="73" spans="1:8" ht="101.25" customHeight="1">
      <c r="A73" s="54" t="s">
        <v>539</v>
      </c>
      <c r="B73" s="72" t="s">
        <v>540</v>
      </c>
      <c r="C73" s="31">
        <v>1224.8</v>
      </c>
      <c r="D73" s="31">
        <v>0</v>
      </c>
      <c r="E73" s="31">
        <f>SUM(C73+D73)</f>
        <v>1224.8</v>
      </c>
      <c r="F73" s="57"/>
      <c r="G73" s="57"/>
      <c r="H73" s="81"/>
    </row>
    <row r="74" spans="1:8" ht="33.75" customHeight="1">
      <c r="A74" s="28" t="s">
        <v>438</v>
      </c>
      <c r="B74" s="109" t="s">
        <v>439</v>
      </c>
      <c r="C74" s="31">
        <f>C75</f>
        <v>3677.8</v>
      </c>
      <c r="D74" s="31">
        <f>SUM(D75)</f>
        <v>0</v>
      </c>
      <c r="E74" s="31">
        <f>E75</f>
        <v>3677.8</v>
      </c>
      <c r="F74" s="57"/>
      <c r="G74" s="57"/>
      <c r="H74" s="31"/>
    </row>
    <row r="75" spans="1:8" ht="50.25" customHeight="1">
      <c r="A75" s="28" t="s">
        <v>395</v>
      </c>
      <c r="B75" s="109" t="s">
        <v>440</v>
      </c>
      <c r="C75" s="31">
        <v>3677.8</v>
      </c>
      <c r="D75" s="55">
        <v>0</v>
      </c>
      <c r="E75" s="55">
        <f>SUM(C75+D75)</f>
        <v>3677.8</v>
      </c>
      <c r="F75" s="57"/>
      <c r="G75" s="57"/>
      <c r="H75" s="81"/>
    </row>
    <row r="76" spans="1:8" ht="34.5" customHeight="1">
      <c r="A76" s="28" t="s">
        <v>441</v>
      </c>
      <c r="B76" s="109" t="s">
        <v>442</v>
      </c>
      <c r="C76" s="31">
        <f>C77</f>
        <v>24873</v>
      </c>
      <c r="D76" s="55">
        <f>SUM(D77)</f>
        <v>0</v>
      </c>
      <c r="E76" s="55">
        <f>E77</f>
        <v>24873</v>
      </c>
      <c r="F76" s="57"/>
      <c r="G76" s="57"/>
      <c r="H76" s="57"/>
    </row>
    <row r="77" spans="1:8" ht="51" customHeight="1">
      <c r="A77" s="28" t="s">
        <v>443</v>
      </c>
      <c r="B77" s="109" t="s">
        <v>444</v>
      </c>
      <c r="C77" s="31">
        <v>24873</v>
      </c>
      <c r="D77" s="55">
        <v>0</v>
      </c>
      <c r="E77" s="55">
        <f>SUM(C77+D77)</f>
        <v>24873</v>
      </c>
      <c r="F77" s="57"/>
      <c r="G77" s="57"/>
      <c r="H77" s="57"/>
    </row>
    <row r="78" spans="1:8" ht="21" customHeight="1">
      <c r="A78" s="28" t="s">
        <v>445</v>
      </c>
      <c r="B78" s="109" t="s">
        <v>446</v>
      </c>
      <c r="C78" s="31">
        <f>C79</f>
        <v>126853.3</v>
      </c>
      <c r="D78" s="55">
        <f>D79</f>
        <v>0</v>
      </c>
      <c r="E78" s="55">
        <f>E79</f>
        <v>126853.3</v>
      </c>
      <c r="F78" s="57"/>
      <c r="G78" s="57"/>
      <c r="H78" s="57"/>
    </row>
    <row r="79" spans="1:8" ht="18.75" customHeight="1">
      <c r="A79" s="28" t="s">
        <v>396</v>
      </c>
      <c r="B79" s="109" t="s">
        <v>8</v>
      </c>
      <c r="C79" s="31">
        <v>126853.3</v>
      </c>
      <c r="D79" s="55">
        <v>0</v>
      </c>
      <c r="E79" s="55">
        <f>SUM(C79+D79)</f>
        <v>126853.3</v>
      </c>
      <c r="F79" s="57"/>
      <c r="G79" s="57"/>
      <c r="H79" s="57"/>
    </row>
    <row r="80" spans="1:8" ht="36" customHeight="1">
      <c r="A80" s="28" t="s">
        <v>372</v>
      </c>
      <c r="B80" s="111" t="s">
        <v>447</v>
      </c>
      <c r="C80" s="31">
        <f>SUM(C81)</f>
        <v>12.4</v>
      </c>
      <c r="D80" s="31">
        <v>0</v>
      </c>
      <c r="E80" s="31">
        <v>12.4</v>
      </c>
      <c r="F80" s="57"/>
      <c r="G80" s="57"/>
      <c r="H80" s="57"/>
    </row>
    <row r="81" spans="1:8" ht="49.5" customHeight="1">
      <c r="A81" s="28" t="s">
        <v>373</v>
      </c>
      <c r="B81" s="109" t="s">
        <v>448</v>
      </c>
      <c r="C81" s="31">
        <v>12.4</v>
      </c>
      <c r="D81" s="127"/>
      <c r="E81" s="55">
        <f>SUM(C81+D81)</f>
        <v>12.4</v>
      </c>
      <c r="F81" s="57"/>
      <c r="G81" s="57"/>
      <c r="H81" s="57"/>
    </row>
    <row r="82" spans="1:8" ht="16.5" customHeight="1">
      <c r="A82" s="28" t="s">
        <v>574</v>
      </c>
      <c r="B82" s="109" t="s">
        <v>575</v>
      </c>
      <c r="C82" s="31">
        <f>SUM(C83+C84)</f>
        <v>80730</v>
      </c>
      <c r="D82" s="31">
        <f>SUM(D83+D84)</f>
        <v>0</v>
      </c>
      <c r="E82" s="31">
        <f>SUM(E83+E84)</f>
        <v>80730</v>
      </c>
      <c r="F82" s="57"/>
      <c r="G82" s="57"/>
      <c r="H82" s="57"/>
    </row>
    <row r="83" spans="1:8" ht="126" customHeight="1">
      <c r="A83" s="28" t="s">
        <v>576</v>
      </c>
      <c r="B83" s="110" t="s">
        <v>577</v>
      </c>
      <c r="C83" s="31">
        <v>70000</v>
      </c>
      <c r="D83" s="55">
        <v>0</v>
      </c>
      <c r="E83" s="55">
        <f>SUM(C83+D83)</f>
        <v>70000</v>
      </c>
      <c r="F83" s="57"/>
      <c r="G83" s="57"/>
      <c r="H83" s="57"/>
    </row>
    <row r="84" spans="1:8" ht="30.75" customHeight="1">
      <c r="A84" s="28" t="s">
        <v>584</v>
      </c>
      <c r="B84" s="110" t="s">
        <v>585</v>
      </c>
      <c r="C84" s="31">
        <v>10730</v>
      </c>
      <c r="D84" s="55">
        <v>0</v>
      </c>
      <c r="E84" s="55">
        <f>SUM(C84+D84)</f>
        <v>10730</v>
      </c>
      <c r="F84" s="57"/>
      <c r="G84" s="57"/>
      <c r="H84" s="57"/>
    </row>
    <row r="85" spans="1:8" ht="15" customHeight="1">
      <c r="A85" s="26" t="s">
        <v>568</v>
      </c>
      <c r="B85" s="146" t="s">
        <v>569</v>
      </c>
      <c r="C85" s="30">
        <f aca="true" t="shared" si="4" ref="C85:E86">SUM(C86)</f>
        <v>38.4</v>
      </c>
      <c r="D85" s="30">
        <f t="shared" si="4"/>
        <v>0</v>
      </c>
      <c r="E85" s="30">
        <f t="shared" si="4"/>
        <v>38.4</v>
      </c>
      <c r="F85" s="57"/>
      <c r="G85" s="57"/>
      <c r="H85" s="57"/>
    </row>
    <row r="86" spans="1:8" ht="16.5" customHeight="1">
      <c r="A86" s="28" t="s">
        <v>570</v>
      </c>
      <c r="B86" s="25" t="s">
        <v>571</v>
      </c>
      <c r="C86" s="31">
        <f t="shared" si="4"/>
        <v>38.4</v>
      </c>
      <c r="D86" s="31">
        <f t="shared" si="4"/>
        <v>0</v>
      </c>
      <c r="E86" s="31">
        <f t="shared" si="4"/>
        <v>38.4</v>
      </c>
      <c r="F86" s="57"/>
      <c r="G86" s="57"/>
      <c r="H86" s="57"/>
    </row>
    <row r="87" spans="1:8" ht="78" customHeight="1">
      <c r="A87" s="28" t="s">
        <v>572</v>
      </c>
      <c r="B87" s="45" t="s">
        <v>573</v>
      </c>
      <c r="C87" s="31">
        <v>38.4</v>
      </c>
      <c r="D87" s="61">
        <v>0</v>
      </c>
      <c r="E87" s="55">
        <f>SUM(C87+D87)</f>
        <v>38.4</v>
      </c>
      <c r="F87" s="57"/>
      <c r="G87" s="57"/>
      <c r="H87" s="57"/>
    </row>
    <row r="88" spans="1:8" ht="15" customHeight="1">
      <c r="A88" s="29"/>
      <c r="B88" s="125"/>
      <c r="C88" s="125"/>
      <c r="D88" s="125"/>
      <c r="E88" s="125"/>
      <c r="F88" s="57"/>
      <c r="G88" s="57"/>
      <c r="H88" s="57"/>
    </row>
    <row r="89" spans="1:8" ht="14.25" customHeight="1">
      <c r="A89" s="29"/>
      <c r="B89" s="125"/>
      <c r="C89" s="125"/>
      <c r="D89" s="125"/>
      <c r="E89" s="125"/>
      <c r="F89" s="57"/>
      <c r="G89" s="57"/>
      <c r="H89" s="57"/>
    </row>
    <row r="90" spans="1:12" ht="17.25" customHeight="1">
      <c r="A90" s="162" t="s">
        <v>591</v>
      </c>
      <c r="B90" s="162"/>
      <c r="C90" s="162"/>
      <c r="D90" s="162"/>
      <c r="E90" s="162"/>
      <c r="F90" s="162"/>
      <c r="G90" s="162"/>
      <c r="H90" s="162"/>
      <c r="I90" s="21"/>
      <c r="J90" s="21"/>
      <c r="K90" s="14"/>
      <c r="L90" s="14"/>
    </row>
    <row r="91" spans="1:12" ht="15.75" customHeight="1">
      <c r="A91" s="17" t="s">
        <v>590</v>
      </c>
      <c r="B91" s="17"/>
      <c r="C91" s="52"/>
      <c r="D91" s="15"/>
      <c r="E91" s="22"/>
      <c r="F91" s="18"/>
      <c r="G91" s="21"/>
      <c r="H91" s="21"/>
      <c r="I91" s="21"/>
      <c r="J91" s="21"/>
      <c r="K91" s="14"/>
      <c r="L91" s="14"/>
    </row>
    <row r="92" spans="1:12" ht="31.5" customHeight="1" hidden="1">
      <c r="A92" s="163" t="s">
        <v>366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</row>
    <row r="93" ht="15.75" customHeight="1" hidden="1"/>
    <row r="94" spans="1:5" ht="16.5" customHeight="1">
      <c r="A94" s="161" t="s">
        <v>608</v>
      </c>
      <c r="B94" s="161"/>
      <c r="C94" s="161"/>
      <c r="D94" s="161"/>
      <c r="E94" s="161"/>
    </row>
  </sheetData>
  <sheetProtection/>
  <mergeCells count="16">
    <mergeCell ref="A8:E8"/>
    <mergeCell ref="A9:E9"/>
    <mergeCell ref="A10:E10"/>
    <mergeCell ref="A13:E13"/>
    <mergeCell ref="B15:E15"/>
    <mergeCell ref="B11:E11"/>
    <mergeCell ref="A17:B17"/>
    <mergeCell ref="A94:E94"/>
    <mergeCell ref="A90:H90"/>
    <mergeCell ref="A92:L92"/>
    <mergeCell ref="B1:E1"/>
    <mergeCell ref="A2:E2"/>
    <mergeCell ref="A3:E3"/>
    <mergeCell ref="A4:E4"/>
    <mergeCell ref="B5:E5"/>
    <mergeCell ref="B7:E7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984"/>
  <sheetViews>
    <sheetView workbookViewId="0" topLeftCell="A1">
      <selection activeCell="B5" sqref="B5:I5"/>
    </sheetView>
  </sheetViews>
  <sheetFormatPr defaultColWidth="9.00390625" defaultRowHeight="12.75"/>
  <cols>
    <col min="1" max="1" width="4.125" style="3" customWidth="1"/>
    <col min="2" max="2" width="61.375" style="3" customWidth="1"/>
    <col min="3" max="3" width="5.375" style="3" customWidth="1"/>
    <col min="4" max="4" width="3.125" style="3" customWidth="1"/>
    <col min="5" max="5" width="9.625" style="3" hidden="1" customWidth="1"/>
    <col min="6" max="6" width="12.125" style="3" hidden="1" customWidth="1"/>
    <col min="7" max="7" width="11.125" style="3" hidden="1" customWidth="1"/>
    <col min="8" max="8" width="5.625" style="3" hidden="1" customWidth="1"/>
    <col min="9" max="9" width="11.25390625" style="3" customWidth="1"/>
    <col min="10" max="12" width="3.875" style="3" hidden="1" customWidth="1"/>
    <col min="13" max="13" width="9.125" style="3" hidden="1" customWidth="1"/>
    <col min="14" max="14" width="10.125" style="3" hidden="1" customWidth="1"/>
    <col min="15" max="20" width="9.125" style="3" hidden="1" customWidth="1"/>
    <col min="21" max="16384" width="9.125" style="3" customWidth="1"/>
  </cols>
  <sheetData>
    <row r="1" spans="2:9" ht="18.75">
      <c r="B1" s="168" t="s">
        <v>695</v>
      </c>
      <c r="C1" s="168"/>
      <c r="D1" s="168"/>
      <c r="E1" s="168"/>
      <c r="F1" s="168"/>
      <c r="G1" s="168"/>
      <c r="H1" s="168"/>
      <c r="I1" s="168"/>
    </row>
    <row r="2" spans="2:9" ht="18.75">
      <c r="B2" s="168" t="s">
        <v>515</v>
      </c>
      <c r="C2" s="168"/>
      <c r="D2" s="168"/>
      <c r="E2" s="168"/>
      <c r="F2" s="168"/>
      <c r="G2" s="168"/>
      <c r="H2" s="168"/>
      <c r="I2" s="168"/>
    </row>
    <row r="3" spans="2:9" ht="18.75">
      <c r="B3" s="168" t="s">
        <v>127</v>
      </c>
      <c r="C3" s="168"/>
      <c r="D3" s="168"/>
      <c r="E3" s="168"/>
      <c r="F3" s="168"/>
      <c r="G3" s="168"/>
      <c r="H3" s="168"/>
      <c r="I3" s="168"/>
    </row>
    <row r="4" spans="2:9" ht="18.75">
      <c r="B4" s="168" t="s">
        <v>62</v>
      </c>
      <c r="C4" s="168"/>
      <c r="D4" s="168"/>
      <c r="E4" s="168"/>
      <c r="F4" s="168"/>
      <c r="G4" s="168"/>
      <c r="H4" s="168"/>
      <c r="I4" s="168"/>
    </row>
    <row r="5" spans="2:9" ht="18.75">
      <c r="B5" s="168" t="s">
        <v>708</v>
      </c>
      <c r="C5" s="168"/>
      <c r="D5" s="168"/>
      <c r="E5" s="168"/>
      <c r="F5" s="168"/>
      <c r="G5" s="168"/>
      <c r="H5" s="168"/>
      <c r="I5" s="168"/>
    </row>
    <row r="7" spans="1:9" ht="16.5" customHeight="1">
      <c r="A7" s="1"/>
      <c r="B7" s="168" t="s">
        <v>595</v>
      </c>
      <c r="C7" s="168"/>
      <c r="D7" s="168"/>
      <c r="E7" s="168"/>
      <c r="F7" s="168"/>
      <c r="G7" s="168"/>
      <c r="H7" s="168"/>
      <c r="I7" s="168"/>
    </row>
    <row r="8" spans="1:9" ht="18.75">
      <c r="A8" s="1"/>
      <c r="B8" s="168" t="s">
        <v>515</v>
      </c>
      <c r="C8" s="168"/>
      <c r="D8" s="168"/>
      <c r="E8" s="168"/>
      <c r="F8" s="168"/>
      <c r="G8" s="168"/>
      <c r="H8" s="168"/>
      <c r="I8" s="168"/>
    </row>
    <row r="9" spans="1:9" ht="18.75">
      <c r="A9" s="1"/>
      <c r="B9" s="168" t="s">
        <v>127</v>
      </c>
      <c r="C9" s="168"/>
      <c r="D9" s="168"/>
      <c r="E9" s="168"/>
      <c r="F9" s="168"/>
      <c r="G9" s="168"/>
      <c r="H9" s="168"/>
      <c r="I9" s="168"/>
    </row>
    <row r="10" spans="1:13" ht="18.75">
      <c r="A10" s="1"/>
      <c r="B10" s="168" t="s">
        <v>62</v>
      </c>
      <c r="C10" s="168"/>
      <c r="D10" s="168"/>
      <c r="E10" s="168"/>
      <c r="F10" s="168"/>
      <c r="G10" s="168"/>
      <c r="H10" s="168"/>
      <c r="I10" s="168"/>
      <c r="M10" s="62"/>
    </row>
    <row r="11" spans="1:13" ht="18.75">
      <c r="A11" s="1"/>
      <c r="B11" s="168" t="s">
        <v>546</v>
      </c>
      <c r="C11" s="168"/>
      <c r="D11" s="168"/>
      <c r="E11" s="168"/>
      <c r="F11" s="168"/>
      <c r="G11" s="168"/>
      <c r="H11" s="168"/>
      <c r="I11" s="168"/>
      <c r="M11" s="62"/>
    </row>
    <row r="12" spans="6:7" ht="13.5" customHeight="1">
      <c r="F12" s="2"/>
      <c r="G12" s="4"/>
    </row>
    <row r="13" spans="1:9" s="5" customFormat="1" ht="57.75" customHeight="1">
      <c r="A13" s="170" t="s">
        <v>408</v>
      </c>
      <c r="B13" s="170"/>
      <c r="C13" s="170"/>
      <c r="D13" s="170"/>
      <c r="E13" s="170"/>
      <c r="F13" s="170"/>
      <c r="G13" s="170"/>
      <c r="H13" s="170"/>
      <c r="I13" s="170"/>
    </row>
    <row r="14" spans="1:9" s="5" customFormat="1" ht="9.75" customHeigh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s="7" customFormat="1" ht="15" customHeight="1">
      <c r="A15" s="1"/>
      <c r="B15" s="1"/>
      <c r="C15" s="1"/>
      <c r="D15" s="169" t="s">
        <v>147</v>
      </c>
      <c r="E15" s="169"/>
      <c r="F15" s="169"/>
      <c r="G15" s="169"/>
      <c r="H15" s="169"/>
      <c r="I15" s="169"/>
    </row>
    <row r="16" spans="1:10" s="8" customFormat="1" ht="24" customHeight="1">
      <c r="A16" s="124" t="s">
        <v>75</v>
      </c>
      <c r="B16" s="124" t="s">
        <v>76</v>
      </c>
      <c r="C16" s="124" t="s">
        <v>77</v>
      </c>
      <c r="D16" s="124" t="s">
        <v>78</v>
      </c>
      <c r="E16" s="124" t="s">
        <v>119</v>
      </c>
      <c r="F16" s="124" t="s">
        <v>72</v>
      </c>
      <c r="G16" s="124" t="s">
        <v>73</v>
      </c>
      <c r="H16" s="124" t="s">
        <v>74</v>
      </c>
      <c r="I16" s="124" t="s">
        <v>119</v>
      </c>
      <c r="J16" s="67"/>
    </row>
    <row r="17" spans="1:14" s="9" customFormat="1" ht="15" customHeight="1">
      <c r="A17" s="26"/>
      <c r="B17" s="26" t="s">
        <v>117</v>
      </c>
      <c r="C17" s="37"/>
      <c r="D17" s="37"/>
      <c r="E17" s="68">
        <f>SUM(E19+E25+E29+E33+E38+E40+E42+E45+E47)</f>
        <v>614895.9</v>
      </c>
      <c r="F17" s="68">
        <f>SUM(F19+F25+F29+F33+F38+F40+F42+F45+F47)</f>
        <v>1.0942358130705543E-12</v>
      </c>
      <c r="G17" s="68">
        <f>SUM(G19+G25+G29+G33+G38+G40+G42+G45+G47)</f>
        <v>1.0942358130705543E-12</v>
      </c>
      <c r="H17" s="68">
        <f>SUM(H19+H25+H29+H33+H38+H40+H42+H45+H47)</f>
        <v>0</v>
      </c>
      <c r="I17" s="68">
        <f>SUM(E17+F17)</f>
        <v>614895.9</v>
      </c>
      <c r="J17" s="68"/>
      <c r="K17" s="68"/>
      <c r="L17" s="68"/>
      <c r="N17" s="68"/>
    </row>
    <row r="18" spans="1:14" s="9" customFormat="1" ht="16.5" customHeight="1">
      <c r="A18" s="26"/>
      <c r="B18" s="28" t="s">
        <v>118</v>
      </c>
      <c r="C18" s="37"/>
      <c r="D18" s="37"/>
      <c r="E18" s="69"/>
      <c r="F18" s="75"/>
      <c r="G18" s="75"/>
      <c r="H18" s="75"/>
      <c r="I18" s="33"/>
      <c r="J18" s="69"/>
      <c r="N18" s="69"/>
    </row>
    <row r="19" spans="1:14" s="9" customFormat="1" ht="18.75" customHeight="1">
      <c r="A19" s="37" t="s">
        <v>121</v>
      </c>
      <c r="B19" s="27" t="s">
        <v>65</v>
      </c>
      <c r="C19" s="36" t="s">
        <v>80</v>
      </c>
      <c r="D19" s="36"/>
      <c r="E19" s="68">
        <f>SUM(E20:E24)</f>
        <v>69872.9</v>
      </c>
      <c r="F19" s="76">
        <f aca="true" t="shared" si="0" ref="F19:F43">SUM(G19+H19)</f>
        <v>-250.29999999999998</v>
      </c>
      <c r="G19" s="33">
        <f>SUM(G20:G24)</f>
        <v>-250.29999999999998</v>
      </c>
      <c r="H19" s="75"/>
      <c r="I19" s="33">
        <f aca="true" t="shared" si="1" ref="I19:I46">SUM(E19+F19)</f>
        <v>69622.59999999999</v>
      </c>
      <c r="J19" s="68"/>
      <c r="N19" s="68"/>
    </row>
    <row r="20" spans="1:14" s="1" customFormat="1" ht="34.5" customHeight="1">
      <c r="A20" s="24"/>
      <c r="B20" s="29" t="s">
        <v>66</v>
      </c>
      <c r="C20" s="23" t="s">
        <v>80</v>
      </c>
      <c r="D20" s="23" t="s">
        <v>81</v>
      </c>
      <c r="E20" s="70">
        <v>1949.6</v>
      </c>
      <c r="F20" s="75">
        <f t="shared" si="0"/>
        <v>0</v>
      </c>
      <c r="G20" s="12">
        <v>0</v>
      </c>
      <c r="H20" s="75"/>
      <c r="I20" s="12">
        <f t="shared" si="1"/>
        <v>1949.6</v>
      </c>
      <c r="J20" s="70"/>
      <c r="N20" s="70"/>
    </row>
    <row r="21" spans="1:14" s="1" customFormat="1" ht="54" customHeight="1">
      <c r="A21" s="24"/>
      <c r="B21" s="29" t="s">
        <v>98</v>
      </c>
      <c r="C21" s="23" t="s">
        <v>80</v>
      </c>
      <c r="D21" s="23" t="s">
        <v>106</v>
      </c>
      <c r="E21" s="70">
        <v>5</v>
      </c>
      <c r="F21" s="75">
        <f>SUM(G21+H21)</f>
        <v>-0.6</v>
      </c>
      <c r="G21" s="12">
        <v>-0.6</v>
      </c>
      <c r="H21" s="75"/>
      <c r="I21" s="12">
        <f>SUM(E21+F21)</f>
        <v>4.4</v>
      </c>
      <c r="J21" s="70"/>
      <c r="N21" s="70"/>
    </row>
    <row r="22" spans="1:14" s="1" customFormat="1" ht="55.5" customHeight="1">
      <c r="A22" s="24"/>
      <c r="B22" s="29" t="s">
        <v>67</v>
      </c>
      <c r="C22" s="23" t="s">
        <v>80</v>
      </c>
      <c r="D22" s="23" t="s">
        <v>104</v>
      </c>
      <c r="E22" s="70">
        <v>20991.1</v>
      </c>
      <c r="F22" s="75">
        <f t="shared" si="0"/>
        <v>-234.5</v>
      </c>
      <c r="G22" s="12">
        <v>-234.5</v>
      </c>
      <c r="H22" s="75"/>
      <c r="I22" s="12">
        <f>SUM(E22+F22)</f>
        <v>20756.6</v>
      </c>
      <c r="J22" s="70"/>
      <c r="N22" s="70"/>
    </row>
    <row r="23" spans="1:14" s="1" customFormat="1" ht="46.5" customHeight="1">
      <c r="A23" s="24"/>
      <c r="B23" s="29" t="s">
        <v>449</v>
      </c>
      <c r="C23" s="23" t="s">
        <v>80</v>
      </c>
      <c r="D23" s="23" t="s">
        <v>54</v>
      </c>
      <c r="E23" s="70">
        <v>1081.4</v>
      </c>
      <c r="F23" s="75">
        <f t="shared" si="0"/>
        <v>0</v>
      </c>
      <c r="G23" s="12">
        <v>0</v>
      </c>
      <c r="H23" s="75"/>
      <c r="I23" s="12">
        <f t="shared" si="1"/>
        <v>1081.4</v>
      </c>
      <c r="J23" s="70"/>
      <c r="N23" s="70"/>
    </row>
    <row r="24" spans="1:14" s="9" customFormat="1" ht="15.75" customHeight="1">
      <c r="A24" s="37"/>
      <c r="B24" s="29" t="s">
        <v>112</v>
      </c>
      <c r="C24" s="23" t="s">
        <v>80</v>
      </c>
      <c r="D24" s="23" t="s">
        <v>187</v>
      </c>
      <c r="E24" s="70">
        <v>45845.8</v>
      </c>
      <c r="F24" s="31">
        <f>SUM(G24:H24)</f>
        <v>-15.2</v>
      </c>
      <c r="G24" s="31">
        <v>-15.2</v>
      </c>
      <c r="H24" s="31">
        <v>0</v>
      </c>
      <c r="I24" s="12">
        <f>SUM(E24+F24)</f>
        <v>45830.600000000006</v>
      </c>
      <c r="J24" s="70"/>
      <c r="N24" s="70"/>
    </row>
    <row r="25" spans="1:14" s="1" customFormat="1" ht="33" customHeight="1">
      <c r="A25" s="37" t="s">
        <v>122</v>
      </c>
      <c r="B25" s="27" t="s">
        <v>105</v>
      </c>
      <c r="C25" s="36" t="s">
        <v>106</v>
      </c>
      <c r="D25" s="36"/>
      <c r="E25" s="68">
        <f>SUM(E26:E28)</f>
        <v>8858.2</v>
      </c>
      <c r="F25" s="76">
        <f t="shared" si="0"/>
        <v>-1013.8</v>
      </c>
      <c r="G25" s="33">
        <f>SUM(G26:G28)</f>
        <v>-1013.8</v>
      </c>
      <c r="H25" s="75"/>
      <c r="I25" s="33">
        <f t="shared" si="1"/>
        <v>7844.400000000001</v>
      </c>
      <c r="J25" s="68"/>
      <c r="N25" s="68"/>
    </row>
    <row r="26" spans="1:14" s="1" customFormat="1" ht="20.25" customHeight="1">
      <c r="A26" s="37"/>
      <c r="B26" s="29" t="s">
        <v>462</v>
      </c>
      <c r="C26" s="23" t="s">
        <v>106</v>
      </c>
      <c r="D26" s="23" t="s">
        <v>107</v>
      </c>
      <c r="E26" s="70">
        <v>350</v>
      </c>
      <c r="F26" s="75">
        <f t="shared" si="0"/>
        <v>-283.8</v>
      </c>
      <c r="G26" s="12">
        <v>-283.8</v>
      </c>
      <c r="H26" s="75"/>
      <c r="I26" s="12">
        <f t="shared" si="1"/>
        <v>66.19999999999999</v>
      </c>
      <c r="J26" s="70"/>
      <c r="N26" s="70"/>
    </row>
    <row r="27" spans="1:14" s="1" customFormat="1" ht="48" customHeight="1">
      <c r="A27" s="37"/>
      <c r="B27" s="29" t="s">
        <v>511</v>
      </c>
      <c r="C27" s="23" t="s">
        <v>106</v>
      </c>
      <c r="D27" s="23" t="s">
        <v>115</v>
      </c>
      <c r="E27" s="70">
        <v>3894.3</v>
      </c>
      <c r="F27" s="12">
        <f>SUM(G27)</f>
        <v>-26.5</v>
      </c>
      <c r="G27" s="12">
        <v>-26.5</v>
      </c>
      <c r="H27" s="75"/>
      <c r="I27" s="12">
        <f t="shared" si="1"/>
        <v>3867.8</v>
      </c>
      <c r="J27" s="70"/>
      <c r="N27" s="70"/>
    </row>
    <row r="28" spans="1:14" s="1" customFormat="1" ht="33.75" customHeight="1">
      <c r="A28" s="24"/>
      <c r="B28" s="29" t="s">
        <v>53</v>
      </c>
      <c r="C28" s="23" t="s">
        <v>106</v>
      </c>
      <c r="D28" s="23" t="s">
        <v>128</v>
      </c>
      <c r="E28" s="70">
        <v>4613.9</v>
      </c>
      <c r="F28" s="75">
        <f t="shared" si="0"/>
        <v>-703.5</v>
      </c>
      <c r="G28" s="12">
        <v>-703.5</v>
      </c>
      <c r="H28" s="75"/>
      <c r="I28" s="12">
        <f t="shared" si="1"/>
        <v>3910.3999999999996</v>
      </c>
      <c r="J28" s="70"/>
      <c r="N28" s="70"/>
    </row>
    <row r="29" spans="1:14" s="1" customFormat="1" ht="15.75" customHeight="1">
      <c r="A29" s="37" t="s">
        <v>123</v>
      </c>
      <c r="B29" s="27" t="s">
        <v>137</v>
      </c>
      <c r="C29" s="36" t="s">
        <v>104</v>
      </c>
      <c r="D29" s="36"/>
      <c r="E29" s="68">
        <f>SUM(E32+E31+E30)</f>
        <v>111714.2</v>
      </c>
      <c r="F29" s="68">
        <f>SUM(F32+F31+F30)</f>
        <v>4000</v>
      </c>
      <c r="G29" s="68">
        <f>SUM(G32+G31+G30)</f>
        <v>4000</v>
      </c>
      <c r="H29" s="68">
        <f>SUM(H32+H31+H30)</f>
        <v>0</v>
      </c>
      <c r="I29" s="68">
        <f>SUM(I32+I31+I30)</f>
        <v>115714.2</v>
      </c>
      <c r="J29" s="68"/>
      <c r="K29" s="68"/>
      <c r="L29" s="68"/>
      <c r="N29" s="68"/>
    </row>
    <row r="30" spans="1:14" s="1" customFormat="1" ht="15.75" customHeight="1">
      <c r="A30" s="37"/>
      <c r="B30" s="29" t="s">
        <v>270</v>
      </c>
      <c r="C30" s="23" t="s">
        <v>104</v>
      </c>
      <c r="D30" s="23" t="s">
        <v>113</v>
      </c>
      <c r="E30" s="70">
        <v>900</v>
      </c>
      <c r="F30" s="31">
        <f>SUM(G30:H30)</f>
        <v>0</v>
      </c>
      <c r="G30" s="31">
        <v>0</v>
      </c>
      <c r="H30" s="31">
        <v>0</v>
      </c>
      <c r="I30" s="12">
        <f>SUM(E30+F30)</f>
        <v>900</v>
      </c>
      <c r="J30" s="68"/>
      <c r="K30" s="68"/>
      <c r="L30" s="68"/>
      <c r="N30" s="68"/>
    </row>
    <row r="31" spans="1:14" s="1" customFormat="1" ht="21" customHeight="1">
      <c r="A31" s="37"/>
      <c r="B31" s="29" t="s">
        <v>60</v>
      </c>
      <c r="C31" s="23" t="s">
        <v>104</v>
      </c>
      <c r="D31" s="23" t="s">
        <v>107</v>
      </c>
      <c r="E31" s="70">
        <v>107811.9</v>
      </c>
      <c r="F31" s="31">
        <f>SUM(G31:H31)</f>
        <v>4000</v>
      </c>
      <c r="G31" s="31">
        <v>4000</v>
      </c>
      <c r="H31" s="31">
        <v>0</v>
      </c>
      <c r="I31" s="12">
        <f t="shared" si="1"/>
        <v>111811.9</v>
      </c>
      <c r="J31" s="70"/>
      <c r="N31" s="70"/>
    </row>
    <row r="32" spans="1:14" s="9" customFormat="1" ht="21" customHeight="1">
      <c r="A32" s="24"/>
      <c r="B32" s="29" t="s">
        <v>135</v>
      </c>
      <c r="C32" s="23" t="s">
        <v>104</v>
      </c>
      <c r="D32" s="23" t="s">
        <v>136</v>
      </c>
      <c r="E32" s="70">
        <v>3002.3</v>
      </c>
      <c r="F32" s="12">
        <f t="shared" si="0"/>
        <v>0</v>
      </c>
      <c r="G32" s="12">
        <v>0</v>
      </c>
      <c r="H32" s="12">
        <v>0</v>
      </c>
      <c r="I32" s="12">
        <f t="shared" si="1"/>
        <v>3002.3</v>
      </c>
      <c r="J32" s="70"/>
      <c r="K32" s="1"/>
      <c r="L32" s="1"/>
      <c r="N32" s="68"/>
    </row>
    <row r="33" spans="1:14" s="1" customFormat="1" ht="15.75">
      <c r="A33" s="37" t="s">
        <v>124</v>
      </c>
      <c r="B33" s="27" t="s">
        <v>108</v>
      </c>
      <c r="C33" s="36" t="s">
        <v>109</v>
      </c>
      <c r="D33" s="36"/>
      <c r="E33" s="68">
        <f>SUM(E34:E37)</f>
        <v>319162.4</v>
      </c>
      <c r="F33" s="68">
        <f>SUM(F34:F37)</f>
        <v>2295.8</v>
      </c>
      <c r="G33" s="68">
        <f>SUM(G34:G37)</f>
        <v>2295.8</v>
      </c>
      <c r="H33" s="68">
        <f>SUM(H34:H37)</f>
        <v>0</v>
      </c>
      <c r="I33" s="68">
        <f>SUM(I34:I37)</f>
        <v>321458.2</v>
      </c>
      <c r="J33" s="68"/>
      <c r="K33" s="9"/>
      <c r="L33" s="9"/>
      <c r="N33" s="70"/>
    </row>
    <row r="34" spans="1:14" s="1" customFormat="1" ht="19.5" customHeight="1">
      <c r="A34" s="37"/>
      <c r="B34" s="29" t="s">
        <v>457</v>
      </c>
      <c r="C34" s="23" t="s">
        <v>109</v>
      </c>
      <c r="D34" s="23" t="s">
        <v>80</v>
      </c>
      <c r="E34" s="70">
        <v>70</v>
      </c>
      <c r="F34" s="12">
        <f>SUM(G34+H34)</f>
        <v>0</v>
      </c>
      <c r="G34" s="12">
        <v>0</v>
      </c>
      <c r="H34" s="12">
        <v>0</v>
      </c>
      <c r="I34" s="12">
        <f>SUM(E34+F34)</f>
        <v>70</v>
      </c>
      <c r="J34" s="68"/>
      <c r="K34" s="9"/>
      <c r="L34" s="9"/>
      <c r="N34" s="70"/>
    </row>
    <row r="35" spans="1:14" s="1" customFormat="1" ht="21.75" customHeight="1">
      <c r="A35" s="37"/>
      <c r="B35" s="29" t="s">
        <v>110</v>
      </c>
      <c r="C35" s="23" t="s">
        <v>109</v>
      </c>
      <c r="D35" s="23" t="s">
        <v>81</v>
      </c>
      <c r="E35" s="70">
        <v>85608.8</v>
      </c>
      <c r="F35" s="12">
        <f>SUM(G35+H35)</f>
        <v>-100</v>
      </c>
      <c r="G35" s="12">
        <v>-100</v>
      </c>
      <c r="H35" s="12">
        <v>0</v>
      </c>
      <c r="I35" s="12">
        <f t="shared" si="1"/>
        <v>85508.8</v>
      </c>
      <c r="J35" s="70"/>
      <c r="N35" s="70"/>
    </row>
    <row r="36" spans="1:14" s="1" customFormat="1" ht="18.75" customHeight="1">
      <c r="A36" s="37"/>
      <c r="B36" s="29" t="s">
        <v>129</v>
      </c>
      <c r="C36" s="23" t="s">
        <v>109</v>
      </c>
      <c r="D36" s="23" t="s">
        <v>106</v>
      </c>
      <c r="E36" s="70">
        <v>165307.9</v>
      </c>
      <c r="F36" s="12">
        <f t="shared" si="0"/>
        <v>1113.8</v>
      </c>
      <c r="G36" s="12">
        <v>1113.8</v>
      </c>
      <c r="H36" s="12">
        <v>0</v>
      </c>
      <c r="I36" s="12">
        <f t="shared" si="1"/>
        <v>166421.69999999998</v>
      </c>
      <c r="J36" s="70"/>
      <c r="N36" s="70"/>
    </row>
    <row r="37" spans="1:14" s="1" customFormat="1" ht="30.75" customHeight="1">
      <c r="A37" s="37"/>
      <c r="B37" s="73" t="s">
        <v>189</v>
      </c>
      <c r="C37" s="23" t="s">
        <v>109</v>
      </c>
      <c r="D37" s="23" t="s">
        <v>109</v>
      </c>
      <c r="E37" s="70">
        <v>68175.7</v>
      </c>
      <c r="F37" s="12">
        <f>SUM(G37+H37)</f>
        <v>1282</v>
      </c>
      <c r="G37" s="12">
        <v>1282</v>
      </c>
      <c r="H37" s="12">
        <v>0</v>
      </c>
      <c r="I37" s="12">
        <f t="shared" si="1"/>
        <v>69457.7</v>
      </c>
      <c r="J37" s="70"/>
      <c r="N37" s="70"/>
    </row>
    <row r="38" spans="1:14" s="1" customFormat="1" ht="15.75" customHeight="1">
      <c r="A38" s="37" t="s">
        <v>138</v>
      </c>
      <c r="B38" s="27" t="s">
        <v>130</v>
      </c>
      <c r="C38" s="36" t="s">
        <v>131</v>
      </c>
      <c r="D38" s="23"/>
      <c r="E38" s="68">
        <f>SUM(E39)</f>
        <v>765.8</v>
      </c>
      <c r="F38" s="33">
        <f t="shared" si="0"/>
        <v>0</v>
      </c>
      <c r="G38" s="33">
        <f>SUM(G39)</f>
        <v>0</v>
      </c>
      <c r="H38" s="33"/>
      <c r="I38" s="33">
        <f t="shared" si="1"/>
        <v>765.8</v>
      </c>
      <c r="J38" s="68"/>
      <c r="N38" s="68"/>
    </row>
    <row r="39" spans="1:14" s="1" customFormat="1" ht="19.5" customHeight="1">
      <c r="A39" s="37"/>
      <c r="B39" s="29" t="s">
        <v>132</v>
      </c>
      <c r="C39" s="23" t="s">
        <v>131</v>
      </c>
      <c r="D39" s="23" t="s">
        <v>131</v>
      </c>
      <c r="E39" s="70">
        <v>765.8</v>
      </c>
      <c r="F39" s="12">
        <f t="shared" si="0"/>
        <v>0</v>
      </c>
      <c r="G39" s="12">
        <v>0</v>
      </c>
      <c r="H39" s="12"/>
      <c r="I39" s="12">
        <f t="shared" si="1"/>
        <v>765.8</v>
      </c>
      <c r="J39" s="70"/>
      <c r="N39" s="70"/>
    </row>
    <row r="40" spans="1:14" s="1" customFormat="1" ht="16.5" customHeight="1">
      <c r="A40" s="37" t="s">
        <v>139</v>
      </c>
      <c r="B40" s="27" t="s">
        <v>68</v>
      </c>
      <c r="C40" s="36" t="s">
        <v>113</v>
      </c>
      <c r="D40" s="36"/>
      <c r="E40" s="68">
        <f>SUM(E41)</f>
        <v>73344.5</v>
      </c>
      <c r="F40" s="33">
        <f>SUM(F41)</f>
        <v>-5204.9</v>
      </c>
      <c r="G40" s="33">
        <f>SUM(G41)</f>
        <v>-5204.9</v>
      </c>
      <c r="H40" s="33">
        <f>SUM(H41)</f>
        <v>0</v>
      </c>
      <c r="I40" s="33">
        <f t="shared" si="1"/>
        <v>68139.6</v>
      </c>
      <c r="J40" s="68"/>
      <c r="N40" s="68"/>
    </row>
    <row r="41" spans="1:14" s="1" customFormat="1" ht="18.75" customHeight="1">
      <c r="A41" s="37"/>
      <c r="B41" s="29" t="s">
        <v>133</v>
      </c>
      <c r="C41" s="23" t="s">
        <v>113</v>
      </c>
      <c r="D41" s="23" t="s">
        <v>80</v>
      </c>
      <c r="E41" s="70">
        <v>73344.5</v>
      </c>
      <c r="F41" s="12">
        <f t="shared" si="0"/>
        <v>-5204.9</v>
      </c>
      <c r="G41" s="12">
        <v>-5204.9</v>
      </c>
      <c r="H41" s="12">
        <v>0</v>
      </c>
      <c r="I41" s="12">
        <f t="shared" si="1"/>
        <v>68139.6</v>
      </c>
      <c r="J41" s="70"/>
      <c r="N41" s="70"/>
    </row>
    <row r="42" spans="1:14" s="1" customFormat="1" ht="16.5" customHeight="1">
      <c r="A42" s="37" t="s">
        <v>140</v>
      </c>
      <c r="B42" s="27" t="s">
        <v>114</v>
      </c>
      <c r="C42" s="36" t="s">
        <v>115</v>
      </c>
      <c r="D42" s="23"/>
      <c r="E42" s="68">
        <f>SUM(E43+E44)</f>
        <v>10056.6</v>
      </c>
      <c r="F42" s="68">
        <f>SUM(F43+F44)</f>
        <v>97.4</v>
      </c>
      <c r="G42" s="68">
        <f>SUM(G43+G44)</f>
        <v>97.4</v>
      </c>
      <c r="H42" s="68">
        <f>SUM(H43+H44)</f>
        <v>0</v>
      </c>
      <c r="I42" s="68">
        <f>SUM(I43+I44)</f>
        <v>10154</v>
      </c>
      <c r="J42" s="68"/>
      <c r="N42" s="68"/>
    </row>
    <row r="43" spans="1:14" s="9" customFormat="1" ht="18" customHeight="1">
      <c r="A43" s="37"/>
      <c r="B43" s="74" t="s">
        <v>116</v>
      </c>
      <c r="C43" s="23" t="s">
        <v>115</v>
      </c>
      <c r="D43" s="23" t="s">
        <v>106</v>
      </c>
      <c r="E43" s="70">
        <v>1829.4</v>
      </c>
      <c r="F43" s="12">
        <f t="shared" si="0"/>
        <v>97.4</v>
      </c>
      <c r="G43" s="12">
        <v>97.4</v>
      </c>
      <c r="H43" s="12">
        <v>0</v>
      </c>
      <c r="I43" s="12">
        <f t="shared" si="1"/>
        <v>1926.8000000000002</v>
      </c>
      <c r="J43" s="70"/>
      <c r="N43" s="70"/>
    </row>
    <row r="44" spans="1:14" s="9" customFormat="1" ht="18" customHeight="1">
      <c r="A44" s="37"/>
      <c r="B44" s="74" t="s">
        <v>387</v>
      </c>
      <c r="C44" s="23" t="s">
        <v>115</v>
      </c>
      <c r="D44" s="23" t="s">
        <v>104</v>
      </c>
      <c r="E44" s="70">
        <v>8227.2</v>
      </c>
      <c r="F44" s="12">
        <f>SUM(G44+H44)</f>
        <v>0</v>
      </c>
      <c r="G44" s="12">
        <v>0</v>
      </c>
      <c r="H44" s="12">
        <v>0</v>
      </c>
      <c r="I44" s="12">
        <f>SUM(E44+F44)</f>
        <v>8227.2</v>
      </c>
      <c r="J44" s="70"/>
      <c r="N44" s="70"/>
    </row>
    <row r="45" spans="1:14" s="9" customFormat="1" ht="15.75" customHeight="1">
      <c r="A45" s="37" t="s">
        <v>141</v>
      </c>
      <c r="B45" s="27" t="s">
        <v>134</v>
      </c>
      <c r="C45" s="36" t="s">
        <v>111</v>
      </c>
      <c r="D45" s="23"/>
      <c r="E45" s="68">
        <f>SUM(E46)</f>
        <v>21096.3</v>
      </c>
      <c r="F45" s="33">
        <f>SUM(G45+H45)</f>
        <v>75.8</v>
      </c>
      <c r="G45" s="33">
        <f>SUM(G46)</f>
        <v>75.8</v>
      </c>
      <c r="H45" s="33">
        <f>SUM(H46)</f>
        <v>0</v>
      </c>
      <c r="I45" s="33">
        <f t="shared" si="1"/>
        <v>21172.1</v>
      </c>
      <c r="J45" s="68"/>
      <c r="N45" s="68"/>
    </row>
    <row r="46" spans="1:14" s="9" customFormat="1" ht="19.5" customHeight="1">
      <c r="A46" s="26"/>
      <c r="B46" s="29" t="s">
        <v>64</v>
      </c>
      <c r="C46" s="23" t="s">
        <v>111</v>
      </c>
      <c r="D46" s="23" t="s">
        <v>80</v>
      </c>
      <c r="E46" s="70">
        <v>21096.3</v>
      </c>
      <c r="F46" s="12">
        <f>SUM(G46+H46)</f>
        <v>75.8</v>
      </c>
      <c r="G46" s="12">
        <v>75.8</v>
      </c>
      <c r="H46" s="12">
        <v>0</v>
      </c>
      <c r="I46" s="12">
        <f t="shared" si="1"/>
        <v>21172.1</v>
      </c>
      <c r="J46" s="70"/>
      <c r="N46" s="70"/>
    </row>
    <row r="47" spans="1:12" s="7" customFormat="1" ht="17.25" customHeight="1">
      <c r="A47" s="26" t="s">
        <v>458</v>
      </c>
      <c r="B47" s="135" t="s">
        <v>459</v>
      </c>
      <c r="C47" s="138" t="s">
        <v>187</v>
      </c>
      <c r="D47" s="137"/>
      <c r="E47" s="68">
        <f>SUM(E48)</f>
        <v>25</v>
      </c>
      <c r="F47" s="33">
        <f>SUM(G47+H47)</f>
        <v>0</v>
      </c>
      <c r="G47" s="33">
        <f>SUM(G48)</f>
        <v>0</v>
      </c>
      <c r="H47" s="33">
        <f>SUM(H48)</f>
        <v>0</v>
      </c>
      <c r="I47" s="33">
        <f>SUM(E47+F47)</f>
        <v>25</v>
      </c>
      <c r="J47" s="62"/>
      <c r="K47" s="3"/>
      <c r="L47" s="3"/>
    </row>
    <row r="48" spans="1:12" s="7" customFormat="1" ht="33" customHeight="1">
      <c r="A48" s="11"/>
      <c r="B48" s="102" t="s">
        <v>460</v>
      </c>
      <c r="C48" s="136" t="s">
        <v>187</v>
      </c>
      <c r="D48" s="136" t="s">
        <v>80</v>
      </c>
      <c r="E48" s="70">
        <v>25</v>
      </c>
      <c r="F48" s="12">
        <f>SUM(G48+H48)</f>
        <v>0</v>
      </c>
      <c r="G48" s="12">
        <v>0</v>
      </c>
      <c r="H48" s="12">
        <v>0</v>
      </c>
      <c r="I48" s="12">
        <f>SUM(E48+F48)</f>
        <v>25</v>
      </c>
      <c r="J48" s="62"/>
      <c r="K48" s="3"/>
      <c r="L48" s="3"/>
    </row>
    <row r="49" spans="1:12" s="7" customFormat="1" ht="20.25" customHeight="1">
      <c r="A49" s="11"/>
      <c r="B49" s="102"/>
      <c r="C49" s="136"/>
      <c r="D49" s="136"/>
      <c r="E49" s="70"/>
      <c r="F49" s="12"/>
      <c r="G49" s="12"/>
      <c r="H49" s="12"/>
      <c r="I49" s="12"/>
      <c r="J49" s="62"/>
      <c r="K49" s="3"/>
      <c r="L49" s="3"/>
    </row>
    <row r="50" spans="1:12" s="7" customFormat="1" ht="15.75" customHeight="1">
      <c r="A50" s="11"/>
      <c r="B50" s="102"/>
      <c r="C50" s="136"/>
      <c r="D50" s="136"/>
      <c r="E50" s="70"/>
      <c r="F50" s="12"/>
      <c r="G50" s="12"/>
      <c r="H50" s="12"/>
      <c r="I50" s="12"/>
      <c r="J50" s="62"/>
      <c r="K50" s="3"/>
      <c r="L50" s="3"/>
    </row>
    <row r="51" spans="1:12" s="7" customFormat="1" ht="17.25" customHeight="1">
      <c r="A51" s="162" t="s">
        <v>592</v>
      </c>
      <c r="B51" s="162"/>
      <c r="C51" s="162"/>
      <c r="D51" s="162"/>
      <c r="E51" s="162"/>
      <c r="F51" s="162"/>
      <c r="G51" s="162"/>
      <c r="H51" s="162"/>
      <c r="I51" s="21"/>
      <c r="J51" s="21"/>
      <c r="K51" s="14"/>
      <c r="L51" s="14"/>
    </row>
    <row r="52" spans="1:12" s="7" customFormat="1" ht="18.75">
      <c r="A52" s="17" t="s">
        <v>590</v>
      </c>
      <c r="B52" s="17"/>
      <c r="C52" s="52"/>
      <c r="D52" s="15"/>
      <c r="E52" s="22"/>
      <c r="F52" s="18"/>
      <c r="G52" s="21"/>
      <c r="H52" s="21"/>
      <c r="I52" s="21"/>
      <c r="J52" s="21"/>
      <c r="K52" s="14"/>
      <c r="L52" s="14"/>
    </row>
    <row r="53" spans="1:12" s="7" customFormat="1" ht="18.75">
      <c r="A53" s="163" t="s">
        <v>367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</row>
    <row r="54" spans="1:12" s="7" customFormat="1" ht="18.75">
      <c r="A54" s="24"/>
      <c r="B54" s="29"/>
      <c r="C54" s="23"/>
      <c r="D54" s="23"/>
      <c r="E54" s="31"/>
      <c r="F54" s="31"/>
      <c r="G54" s="12"/>
      <c r="H54" s="12"/>
      <c r="I54" s="12"/>
      <c r="J54"/>
      <c r="K54" s="29"/>
      <c r="L54"/>
    </row>
    <row r="55" spans="1:12" s="7" customFormat="1" ht="18.75">
      <c r="A55" s="24"/>
      <c r="B55" s="29"/>
      <c r="C55" s="23"/>
      <c r="D55" s="23"/>
      <c r="E55" s="31"/>
      <c r="F55" s="31"/>
      <c r="G55" s="31"/>
      <c r="H55" s="31"/>
      <c r="I55" s="31"/>
      <c r="J55" s="31"/>
      <c r="K55" s="31"/>
      <c r="L55" s="31"/>
    </row>
    <row r="56" spans="1:12" s="7" customFormat="1" ht="18.75">
      <c r="A56" s="24"/>
      <c r="B56" s="29"/>
      <c r="C56" s="23"/>
      <c r="D56" s="23"/>
      <c r="E56" s="31"/>
      <c r="F56" s="31"/>
      <c r="G56" s="31"/>
      <c r="H56" s="31"/>
      <c r="I56" s="31"/>
      <c r="J56"/>
      <c r="K56"/>
      <c r="L56"/>
    </row>
    <row r="57" spans="1:12" s="7" customFormat="1" ht="18.75">
      <c r="A57" s="24"/>
      <c r="B57" s="29"/>
      <c r="C57" s="23"/>
      <c r="D57" s="23"/>
      <c r="E57" s="31"/>
      <c r="F57" s="12"/>
      <c r="G57" s="12"/>
      <c r="H57" s="12"/>
      <c r="I57" s="12"/>
      <c r="J57"/>
      <c r="K57"/>
      <c r="L57"/>
    </row>
    <row r="58" spans="1:12" s="7" customFormat="1" ht="18.75">
      <c r="A58" s="24"/>
      <c r="B58" s="29"/>
      <c r="C58" s="23"/>
      <c r="D58" s="23"/>
      <c r="E58" s="31"/>
      <c r="F58" s="12"/>
      <c r="G58" s="12"/>
      <c r="H58" s="12"/>
      <c r="I58" s="12"/>
      <c r="J58"/>
      <c r="K58"/>
      <c r="L58"/>
    </row>
    <row r="59" spans="1:12" ht="15.75">
      <c r="A59" s="24"/>
      <c r="B59" s="29"/>
      <c r="C59" s="23"/>
      <c r="D59" s="23"/>
      <c r="E59" s="31"/>
      <c r="F59" s="31"/>
      <c r="G59" s="31"/>
      <c r="H59" s="31"/>
      <c r="I59" s="31"/>
      <c r="J59"/>
      <c r="K59"/>
      <c r="L59"/>
    </row>
    <row r="60" spans="1:12" ht="15.75">
      <c r="A60" s="24"/>
      <c r="B60" s="29"/>
      <c r="C60" s="23"/>
      <c r="D60" s="23"/>
      <c r="E60" s="31"/>
      <c r="F60" s="31"/>
      <c r="G60" s="31"/>
      <c r="H60" s="31"/>
      <c r="I60" s="31"/>
      <c r="J60"/>
      <c r="K60"/>
      <c r="L60"/>
    </row>
    <row r="61" spans="1:12" ht="15.75">
      <c r="A61" s="24"/>
      <c r="B61" s="29"/>
      <c r="C61" s="23"/>
      <c r="D61" s="23"/>
      <c r="E61" s="31"/>
      <c r="F61" s="31"/>
      <c r="G61" s="31"/>
      <c r="H61" s="31"/>
      <c r="I61" s="31"/>
      <c r="J61"/>
      <c r="K61"/>
      <c r="L61"/>
    </row>
    <row r="62" spans="1:12" ht="15.75">
      <c r="A62" s="24"/>
      <c r="B62" s="29"/>
      <c r="C62" s="23"/>
      <c r="D62" s="23"/>
      <c r="E62" s="31"/>
      <c r="F62" s="12"/>
      <c r="G62" s="12"/>
      <c r="H62" s="12"/>
      <c r="I62" s="12"/>
      <c r="J62"/>
      <c r="K62"/>
      <c r="L62"/>
    </row>
    <row r="63" spans="1:12" ht="15.75">
      <c r="A63" s="37"/>
      <c r="B63" s="27"/>
      <c r="C63" s="36"/>
      <c r="D63" s="36"/>
      <c r="E63" s="30"/>
      <c r="F63" s="30"/>
      <c r="G63" s="30"/>
      <c r="H63" s="30"/>
      <c r="I63" s="30"/>
      <c r="J63" s="64"/>
      <c r="K63"/>
      <c r="L63" s="27"/>
    </row>
    <row r="64" spans="1:12" ht="15.75">
      <c r="A64" s="24"/>
      <c r="B64" s="29"/>
      <c r="C64" s="23"/>
      <c r="D64" s="23"/>
      <c r="E64" s="31"/>
      <c r="F64" s="31"/>
      <c r="G64" s="31"/>
      <c r="H64" s="31"/>
      <c r="I64" s="12"/>
      <c r="J64"/>
      <c r="K64"/>
      <c r="L64"/>
    </row>
    <row r="65" spans="1:12" ht="15.75">
      <c r="A65" s="24"/>
      <c r="B65" s="29"/>
      <c r="C65" s="23"/>
      <c r="D65" s="23"/>
      <c r="E65" s="31"/>
      <c r="F65" s="12"/>
      <c r="G65" s="12"/>
      <c r="H65" s="12"/>
      <c r="I65" s="12"/>
      <c r="J65"/>
      <c r="K65"/>
      <c r="L65"/>
    </row>
    <row r="66" spans="1:12" ht="15.75">
      <c r="A66" s="24"/>
      <c r="B66" s="46"/>
      <c r="C66" s="23"/>
      <c r="D66" s="23"/>
      <c r="E66" s="31"/>
      <c r="F66" s="12"/>
      <c r="G66" s="12"/>
      <c r="H66" s="12"/>
      <c r="I66" s="12"/>
      <c r="J66"/>
      <c r="K66"/>
      <c r="L66"/>
    </row>
    <row r="67" spans="1:12" ht="15.75">
      <c r="A67" s="24"/>
      <c r="B67" s="29"/>
      <c r="C67" s="23"/>
      <c r="D67" s="23"/>
      <c r="E67" s="31"/>
      <c r="F67" s="12"/>
      <c r="G67" s="12"/>
      <c r="H67" s="12"/>
      <c r="I67" s="12"/>
      <c r="J67"/>
      <c r="K67"/>
      <c r="L67"/>
    </row>
    <row r="68" spans="1:12" ht="15.75">
      <c r="A68" s="24"/>
      <c r="B68" s="29"/>
      <c r="C68" s="23"/>
      <c r="D68" s="23"/>
      <c r="E68" s="31"/>
      <c r="F68" s="12"/>
      <c r="G68" s="12"/>
      <c r="H68" s="12"/>
      <c r="I68" s="12"/>
      <c r="J68"/>
      <c r="K68"/>
      <c r="L68"/>
    </row>
    <row r="69" spans="1:12" ht="15.75">
      <c r="A69" s="24"/>
      <c r="B69" s="29"/>
      <c r="C69" s="23"/>
      <c r="D69" s="23"/>
      <c r="E69" s="31"/>
      <c r="F69" s="12"/>
      <c r="G69" s="12"/>
      <c r="H69" s="12"/>
      <c r="I69" s="12"/>
      <c r="J69"/>
      <c r="K69"/>
      <c r="L69"/>
    </row>
    <row r="70" spans="1:12" ht="15.75">
      <c r="A70" s="24"/>
      <c r="B70" s="29"/>
      <c r="C70" s="23"/>
      <c r="D70" s="23"/>
      <c r="E70" s="31"/>
      <c r="F70" s="12"/>
      <c r="G70" s="12"/>
      <c r="H70" s="12"/>
      <c r="I70" s="12"/>
      <c r="J70"/>
      <c r="K70"/>
      <c r="L70"/>
    </row>
    <row r="71" spans="1:12" ht="15.75">
      <c r="A71" s="24"/>
      <c r="B71" s="29"/>
      <c r="C71" s="23"/>
      <c r="D71" s="23"/>
      <c r="E71" s="31"/>
      <c r="F71" s="12"/>
      <c r="G71" s="12"/>
      <c r="H71" s="12"/>
      <c r="I71" s="12"/>
      <c r="J71"/>
      <c r="K71"/>
      <c r="L71"/>
    </row>
    <row r="72" spans="1:12" ht="15.75">
      <c r="A72" s="37"/>
      <c r="B72" s="29"/>
      <c r="C72" s="23"/>
      <c r="D72" s="23"/>
      <c r="E72" s="31"/>
      <c r="F72" s="12"/>
      <c r="G72" s="12"/>
      <c r="H72" s="12"/>
      <c r="I72" s="12"/>
      <c r="J72"/>
      <c r="K72"/>
      <c r="L72"/>
    </row>
    <row r="73" spans="1:12" ht="15.75">
      <c r="A73" s="37"/>
      <c r="B73" s="29"/>
      <c r="C73" s="23"/>
      <c r="D73" s="23"/>
      <c r="E73" s="31"/>
      <c r="F73" s="31"/>
      <c r="G73" s="31"/>
      <c r="H73" s="31"/>
      <c r="I73" s="31"/>
      <c r="J73"/>
      <c r="K73"/>
      <c r="L73"/>
    </row>
    <row r="74" spans="1:12" ht="15.75">
      <c r="A74" s="24"/>
      <c r="B74" s="29"/>
      <c r="C74" s="23"/>
      <c r="D74" s="23"/>
      <c r="E74" s="31"/>
      <c r="F74" s="31"/>
      <c r="G74" s="31"/>
      <c r="H74" s="31"/>
      <c r="I74" s="31"/>
      <c r="J74"/>
      <c r="K74"/>
      <c r="L74"/>
    </row>
    <row r="75" spans="1:12" ht="15.75">
      <c r="A75" s="24"/>
      <c r="B75" s="29"/>
      <c r="C75" s="23"/>
      <c r="D75" s="23"/>
      <c r="E75" s="31"/>
      <c r="F75" s="12"/>
      <c r="G75" s="12"/>
      <c r="H75" s="12"/>
      <c r="I75" s="12"/>
      <c r="J75"/>
      <c r="K75"/>
      <c r="L75"/>
    </row>
    <row r="76" spans="1:9" ht="15.75">
      <c r="A76" s="24"/>
      <c r="B76" s="29"/>
      <c r="C76" s="23"/>
      <c r="D76" s="23"/>
      <c r="E76" s="31"/>
      <c r="F76" s="31"/>
      <c r="G76" s="31"/>
      <c r="H76" s="31"/>
      <c r="I76" s="31"/>
    </row>
    <row r="77" spans="1:9" ht="15.75">
      <c r="A77" s="24"/>
      <c r="B77" s="29"/>
      <c r="C77" s="23"/>
      <c r="D77" s="23"/>
      <c r="E77" s="31"/>
      <c r="F77" s="12"/>
      <c r="G77" s="12"/>
      <c r="H77" s="12"/>
      <c r="I77" s="12"/>
    </row>
    <row r="78" spans="1:9" ht="15.75">
      <c r="A78" s="24"/>
      <c r="B78" s="29"/>
      <c r="C78" s="23"/>
      <c r="D78" s="23"/>
      <c r="E78" s="31"/>
      <c r="F78" s="12"/>
      <c r="G78" s="12"/>
      <c r="H78" s="12"/>
      <c r="I78" s="12"/>
    </row>
    <row r="79" spans="1:9" ht="15.75">
      <c r="A79" s="24"/>
      <c r="B79" s="29"/>
      <c r="C79" s="23"/>
      <c r="D79" s="23"/>
      <c r="E79" s="31"/>
      <c r="F79" s="12"/>
      <c r="G79" s="12"/>
      <c r="H79" s="12"/>
      <c r="I79" s="12"/>
    </row>
    <row r="80" spans="1:9" ht="15.75">
      <c r="A80" s="24"/>
      <c r="B80" s="29"/>
      <c r="C80" s="23"/>
      <c r="D80" s="23"/>
      <c r="E80" s="31"/>
      <c r="F80" s="31"/>
      <c r="G80" s="31"/>
      <c r="H80" s="31"/>
      <c r="I80" s="31"/>
    </row>
    <row r="81" spans="1:9" ht="15.75">
      <c r="A81" s="24"/>
      <c r="B81" s="29"/>
      <c r="C81" s="23"/>
      <c r="D81" s="23"/>
      <c r="E81" s="31"/>
      <c r="F81" s="12"/>
      <c r="G81" s="12"/>
      <c r="H81" s="12"/>
      <c r="I81" s="12"/>
    </row>
    <row r="82" spans="1:9" ht="15.75">
      <c r="A82" s="24"/>
      <c r="B82" s="29"/>
      <c r="C82" s="23"/>
      <c r="D82" s="23"/>
      <c r="E82" s="31"/>
      <c r="F82" s="12"/>
      <c r="G82" s="12"/>
      <c r="H82" s="12"/>
      <c r="I82" s="12"/>
    </row>
    <row r="83" spans="1:9" ht="15.75">
      <c r="A83" s="24"/>
      <c r="B83" s="29"/>
      <c r="C83" s="23"/>
      <c r="D83" s="23"/>
      <c r="E83" s="31"/>
      <c r="F83" s="12"/>
      <c r="G83" s="12"/>
      <c r="H83" s="12"/>
      <c r="I83" s="12"/>
    </row>
    <row r="84" spans="1:12" ht="16.5">
      <c r="A84" s="43"/>
      <c r="B84" s="29"/>
      <c r="C84" s="23"/>
      <c r="D84" s="23"/>
      <c r="E84" s="31"/>
      <c r="F84" s="12"/>
      <c r="G84" s="12"/>
      <c r="H84" s="12"/>
      <c r="I84" s="12"/>
      <c r="J84"/>
      <c r="K84"/>
      <c r="L84"/>
    </row>
    <row r="85" spans="1:12" ht="16.5">
      <c r="A85" s="43"/>
      <c r="B85" s="29"/>
      <c r="C85" s="23"/>
      <c r="D85" s="23"/>
      <c r="E85" s="31"/>
      <c r="F85" s="12"/>
      <c r="G85" s="12"/>
      <c r="H85" s="12"/>
      <c r="I85" s="12"/>
      <c r="J85"/>
      <c r="K85"/>
      <c r="L85"/>
    </row>
    <row r="86" spans="1:12" ht="16.5">
      <c r="A86" s="43"/>
      <c r="B86" s="29"/>
      <c r="C86" s="23"/>
      <c r="D86" s="23"/>
      <c r="E86" s="31"/>
      <c r="F86" s="12"/>
      <c r="G86" s="12"/>
      <c r="H86" s="12"/>
      <c r="I86" s="12"/>
      <c r="J86"/>
      <c r="K86"/>
      <c r="L86"/>
    </row>
    <row r="87" spans="1:12" ht="16.5">
      <c r="A87" s="43"/>
      <c r="B87" s="29"/>
      <c r="C87" s="23"/>
      <c r="D87" s="23"/>
      <c r="E87" s="31"/>
      <c r="F87" s="12"/>
      <c r="G87" s="12"/>
      <c r="H87" s="12"/>
      <c r="I87" s="12"/>
      <c r="J87"/>
      <c r="K87"/>
      <c r="L87"/>
    </row>
    <row r="88" spans="1:12" ht="16.5">
      <c r="A88" s="43"/>
      <c r="B88" s="29"/>
      <c r="C88" s="23"/>
      <c r="D88" s="23"/>
      <c r="E88" s="31"/>
      <c r="F88" s="12"/>
      <c r="G88" s="12"/>
      <c r="H88" s="12"/>
      <c r="I88" s="12"/>
      <c r="J88"/>
      <c r="K88"/>
      <c r="L88"/>
    </row>
    <row r="89" spans="1:12" ht="16.5">
      <c r="A89" s="43"/>
      <c r="B89" s="29"/>
      <c r="C89" s="23"/>
      <c r="D89" s="23"/>
      <c r="E89" s="31"/>
      <c r="F89" s="12"/>
      <c r="G89" s="12"/>
      <c r="H89" s="12"/>
      <c r="I89" s="12"/>
      <c r="J89"/>
      <c r="K89"/>
      <c r="L89"/>
    </row>
    <row r="90" spans="1:12" ht="16.5">
      <c r="A90" s="43"/>
      <c r="B90" s="29"/>
      <c r="C90" s="23"/>
      <c r="D90" s="23"/>
      <c r="E90" s="31"/>
      <c r="F90" s="12"/>
      <c r="G90" s="12"/>
      <c r="H90" s="12"/>
      <c r="I90" s="12"/>
      <c r="J90"/>
      <c r="K90"/>
      <c r="L90"/>
    </row>
    <row r="91" spans="1:12" ht="16.5">
      <c r="A91" s="43"/>
      <c r="B91" s="32"/>
      <c r="C91" s="23"/>
      <c r="D91" s="23"/>
      <c r="E91" s="31"/>
      <c r="F91" s="12"/>
      <c r="G91" s="12"/>
      <c r="H91" s="12"/>
      <c r="I91" s="12"/>
      <c r="J91"/>
      <c r="K91"/>
      <c r="L91"/>
    </row>
    <row r="92" spans="1:9" ht="12.75">
      <c r="A92" s="14"/>
      <c r="B92" s="19"/>
      <c r="C92" s="20"/>
      <c r="D92" s="20"/>
      <c r="E92" s="14"/>
      <c r="F92" s="14"/>
      <c r="G92" s="14"/>
      <c r="H92" s="14"/>
      <c r="I92" s="14"/>
    </row>
    <row r="93" spans="1:9" ht="12.75">
      <c r="A93" s="14"/>
      <c r="B93" s="19"/>
      <c r="C93" s="20"/>
      <c r="D93" s="20"/>
      <c r="E93" s="14"/>
      <c r="F93" s="14"/>
      <c r="G93" s="14"/>
      <c r="H93" s="14"/>
      <c r="I93" s="14"/>
    </row>
    <row r="94" spans="1:9" ht="12.75">
      <c r="A94" s="14"/>
      <c r="B94" s="19"/>
      <c r="C94" s="20"/>
      <c r="D94" s="20"/>
      <c r="E94" s="14"/>
      <c r="F94" s="14"/>
      <c r="G94" s="14"/>
      <c r="H94" s="14"/>
      <c r="I94" s="14"/>
    </row>
    <row r="95" spans="1:9" ht="12.75">
      <c r="A95" s="14"/>
      <c r="B95" s="19"/>
      <c r="C95" s="20"/>
      <c r="D95" s="20"/>
      <c r="E95" s="14"/>
      <c r="F95" s="14"/>
      <c r="G95" s="14"/>
      <c r="H95" s="14"/>
      <c r="I95" s="14"/>
    </row>
    <row r="96" spans="1:9" ht="12.75">
      <c r="A96" s="14"/>
      <c r="B96" s="19"/>
      <c r="C96" s="20"/>
      <c r="D96" s="20"/>
      <c r="E96" s="14"/>
      <c r="F96" s="14"/>
      <c r="G96" s="14"/>
      <c r="H96" s="14"/>
      <c r="I96" s="14"/>
    </row>
    <row r="97" spans="1:9" ht="12.75">
      <c r="A97" s="14"/>
      <c r="B97" s="19"/>
      <c r="C97" s="20"/>
      <c r="D97" s="20"/>
      <c r="E97" s="14"/>
      <c r="F97" s="14"/>
      <c r="G97" s="14"/>
      <c r="H97" s="14"/>
      <c r="I97" s="14"/>
    </row>
    <row r="98" spans="1:9" ht="12.75">
      <c r="A98" s="14"/>
      <c r="B98" s="19"/>
      <c r="C98" s="20"/>
      <c r="D98" s="20"/>
      <c r="E98" s="14"/>
      <c r="F98" s="14"/>
      <c r="G98" s="14"/>
      <c r="H98" s="14"/>
      <c r="I98" s="14"/>
    </row>
    <row r="99" spans="1:9" ht="12.75">
      <c r="A99" s="14"/>
      <c r="B99" s="19"/>
      <c r="C99" s="20"/>
      <c r="D99" s="20"/>
      <c r="E99" s="14"/>
      <c r="F99" s="14"/>
      <c r="G99" s="14"/>
      <c r="H99" s="14"/>
      <c r="I99" s="14"/>
    </row>
    <row r="100" spans="1:9" ht="12.75">
      <c r="A100" s="14"/>
      <c r="B100" s="19"/>
      <c r="C100" s="20"/>
      <c r="D100" s="20"/>
      <c r="E100" s="14"/>
      <c r="F100" s="14"/>
      <c r="G100" s="14"/>
      <c r="H100" s="14"/>
      <c r="I100" s="14"/>
    </row>
    <row r="101" spans="1:9" ht="12.75">
      <c r="A101" s="14"/>
      <c r="B101" s="19"/>
      <c r="C101" s="20"/>
      <c r="D101" s="20"/>
      <c r="E101" s="14"/>
      <c r="F101" s="14"/>
      <c r="G101" s="14"/>
      <c r="H101" s="14"/>
      <c r="I101" s="14"/>
    </row>
    <row r="102" spans="1:9" ht="12.75">
      <c r="A102" s="14"/>
      <c r="B102" s="19"/>
      <c r="C102" s="20"/>
      <c r="D102" s="20"/>
      <c r="E102" s="14"/>
      <c r="F102" s="14"/>
      <c r="G102" s="14"/>
      <c r="H102" s="14"/>
      <c r="I102" s="14"/>
    </row>
    <row r="103" spans="1:9" ht="12.75">
      <c r="A103" s="14"/>
      <c r="B103" s="19"/>
      <c r="C103" s="20"/>
      <c r="D103" s="20"/>
      <c r="E103" s="14"/>
      <c r="F103" s="14"/>
      <c r="G103" s="14"/>
      <c r="H103" s="14"/>
      <c r="I103" s="14"/>
    </row>
    <row r="104" spans="1:9" ht="12.75">
      <c r="A104" s="14"/>
      <c r="B104" s="19"/>
      <c r="C104" s="20"/>
      <c r="D104" s="20"/>
      <c r="E104" s="14"/>
      <c r="F104" s="14"/>
      <c r="G104" s="14"/>
      <c r="H104" s="14"/>
      <c r="I104" s="14"/>
    </row>
    <row r="105" spans="1:9" ht="12.75">
      <c r="A105" s="14"/>
      <c r="B105" s="19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9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9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9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9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9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9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9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9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9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9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9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9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9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9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9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9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9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9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9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9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9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9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9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9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9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9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9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9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9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9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9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9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9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9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9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9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9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9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9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9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9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9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9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19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9"/>
      <c r="C150" s="14"/>
      <c r="D150" s="14"/>
      <c r="E150" s="14"/>
      <c r="F150" s="14"/>
      <c r="G150" s="14"/>
      <c r="H150" s="14"/>
      <c r="I150" s="14"/>
    </row>
    <row r="151" spans="1:9" ht="12.75">
      <c r="A151" s="14"/>
      <c r="B151" s="19"/>
      <c r="C151" s="14"/>
      <c r="D151" s="14"/>
      <c r="E151" s="14"/>
      <c r="F151" s="14"/>
      <c r="G151" s="14"/>
      <c r="H151" s="14"/>
      <c r="I151" s="14"/>
    </row>
    <row r="152" spans="1:9" ht="12.75">
      <c r="A152" s="14"/>
      <c r="B152" s="19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9"/>
      <c r="C153" s="14"/>
      <c r="D153" s="14"/>
      <c r="E153" s="14"/>
      <c r="F153" s="14"/>
      <c r="G153" s="14"/>
      <c r="H153" s="14"/>
      <c r="I153" s="14"/>
    </row>
    <row r="154" spans="1:9" ht="12.75">
      <c r="A154" s="14"/>
      <c r="B154" s="19"/>
      <c r="C154" s="14"/>
      <c r="D154" s="14"/>
      <c r="E154" s="14"/>
      <c r="F154" s="14"/>
      <c r="G154" s="14"/>
      <c r="H154" s="14"/>
      <c r="I154" s="14"/>
    </row>
    <row r="155" spans="1:9" ht="12.75">
      <c r="A155" s="14"/>
      <c r="B155" s="19"/>
      <c r="C155" s="14"/>
      <c r="D155" s="14"/>
      <c r="E155" s="14"/>
      <c r="F155" s="14"/>
      <c r="G155" s="14"/>
      <c r="H155" s="14"/>
      <c r="I155" s="14"/>
    </row>
    <row r="156" spans="1:9" ht="12.75">
      <c r="A156" s="14"/>
      <c r="B156" s="19"/>
      <c r="C156" s="14"/>
      <c r="D156" s="14"/>
      <c r="E156" s="14"/>
      <c r="F156" s="14"/>
      <c r="G156" s="14"/>
      <c r="H156" s="14"/>
      <c r="I156" s="14"/>
    </row>
    <row r="157" spans="1:9" ht="12.7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.7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.7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.7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.7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.7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.7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.7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.7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.7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.7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.7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.7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.7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.7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.7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.7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.7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.7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.7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.7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.7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.7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.7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.7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.7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.7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.7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.7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.7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.7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.7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.7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.7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.7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.7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.7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.7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.7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.7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.7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.7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.7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.7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.7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.7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.7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.7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.7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.7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.7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.7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.7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.7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.7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.7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.7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.7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.7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.7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.7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.7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.7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.7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.7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.7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.7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.7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.7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.7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.7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.7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.7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.7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.7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.75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.75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.75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.75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.75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.75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.75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.75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.75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.75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.75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.75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.75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.75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.75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.75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.75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.75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.75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.75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.75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.75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.75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.75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.75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.75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.75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.75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.75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.75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.75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.75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.75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.75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.75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.75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.75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.75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.75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.75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.75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.75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.75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.75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.75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.75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.75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.75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.75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.75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.75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.75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.75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.75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.75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.75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.75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.75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.75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.75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.75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.75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.75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.75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.75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.75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.75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.75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.75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.75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.75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.75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.75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.75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.75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.75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.75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.75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.75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.75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.75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.75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.75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.75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.75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.75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.75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.75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.75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.75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.75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.75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.75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.75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.75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.75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.75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.75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.75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.75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.75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.75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.75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.75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.75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.75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.75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.75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.75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.75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.75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.75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.75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.75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.75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.75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.75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.75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.75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.75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.75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.75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.75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.75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.75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.75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.75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.75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.75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.75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.75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.75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.75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.75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.75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.75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.75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.75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.75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.75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.75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.75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.75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.75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.75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.75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.75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.75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.75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.75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.75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.75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ht="12.75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ht="12.75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ht="12.75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ht="12.75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ht="12.75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ht="12.75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ht="12.75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ht="12.75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ht="12.75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ht="12.75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ht="12.75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ht="12.75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ht="12.75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ht="12.75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2.75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ht="12.75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ht="12.75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ht="12.75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ht="12.75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ht="12.75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ht="12.75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ht="12.75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ht="12.75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ht="12.75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ht="12.75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ht="12.75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ht="12.75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ht="12.75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ht="12.75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ht="12.75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ht="12.75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ht="12.75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ht="12.75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ht="12.75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ht="12.75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ht="12.75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ht="12.75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ht="12.75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ht="12.75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ht="12.75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ht="12.75">
      <c r="A984" s="14"/>
      <c r="B984" s="14"/>
      <c r="C984" s="14"/>
      <c r="D984" s="14"/>
      <c r="E984" s="14"/>
      <c r="F984" s="14"/>
      <c r="G984" s="14"/>
      <c r="H984" s="14"/>
      <c r="I984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A53:L53"/>
    <mergeCell ref="D15:I15"/>
    <mergeCell ref="A13:I13"/>
    <mergeCell ref="A51:H51"/>
    <mergeCell ref="B11:I11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5">
      <selection activeCell="B50" sqref="B50"/>
    </sheetView>
  </sheetViews>
  <sheetFormatPr defaultColWidth="9.00390625" defaultRowHeight="12.75"/>
  <cols>
    <col min="1" max="1" width="4.00390625" style="0" customWidth="1"/>
    <col min="2" max="2" width="50.625" style="0" customWidth="1"/>
    <col min="3" max="3" width="5.25390625" style="0" customWidth="1"/>
    <col min="4" max="4" width="6.75390625" style="0" customWidth="1"/>
    <col min="5" max="5" width="9.625" style="0" hidden="1" customWidth="1"/>
    <col min="6" max="7" width="8.125" style="0" hidden="1" customWidth="1"/>
    <col min="8" max="8" width="5.625" style="0" hidden="1" customWidth="1"/>
    <col min="9" max="9" width="9.625" style="0" customWidth="1"/>
    <col min="10" max="10" width="9.625" style="0" hidden="1" customWidth="1"/>
    <col min="11" max="12" width="8.125" style="0" hidden="1" customWidth="1"/>
    <col min="13" max="13" width="5.625" style="0" hidden="1" customWidth="1"/>
    <col min="14" max="14" width="12.125" style="0" customWidth="1"/>
  </cols>
  <sheetData>
    <row r="1" spans="2:14" ht="18.75">
      <c r="B1" s="168" t="s">
        <v>625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2:14" ht="18.75">
      <c r="B2" s="168" t="s">
        <v>407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2:14" ht="18.75">
      <c r="B3" s="168" t="s">
        <v>127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2:14" ht="18.75">
      <c r="B4" s="168" t="s">
        <v>62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2:14" ht="18.75">
      <c r="B5" s="168" t="s">
        <v>704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2:14" ht="18.7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8.75">
      <c r="A7" s="1"/>
      <c r="B7" s="168" t="s">
        <v>690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ht="18.75">
      <c r="A8" s="1"/>
      <c r="B8" s="168" t="s">
        <v>407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4" ht="18.75">
      <c r="A9" s="1"/>
      <c r="B9" s="168" t="s">
        <v>127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</row>
    <row r="10" spans="1:14" ht="18.75">
      <c r="A10" s="1"/>
      <c r="B10" s="168" t="s">
        <v>62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ht="18.75">
      <c r="A11" s="1"/>
      <c r="B11" s="168" t="s">
        <v>691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</row>
    <row r="12" spans="1:12" ht="15.75">
      <c r="A12" s="3"/>
      <c r="B12" s="3"/>
      <c r="C12" s="3"/>
      <c r="D12" s="3"/>
      <c r="E12" s="3"/>
      <c r="F12" s="2"/>
      <c r="G12" s="4"/>
      <c r="H12" s="3"/>
      <c r="I12" s="3"/>
      <c r="J12" s="3"/>
      <c r="K12" s="3"/>
      <c r="L12" s="3"/>
    </row>
    <row r="13" spans="1:14" ht="54.75" customHeight="1">
      <c r="A13" s="170" t="s">
        <v>692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</row>
    <row r="14" spans="1:12" ht="18.75">
      <c r="A14" s="38"/>
      <c r="B14" s="38"/>
      <c r="C14" s="38"/>
      <c r="D14" s="38"/>
      <c r="E14" s="38"/>
      <c r="F14" s="38"/>
      <c r="G14" s="38"/>
      <c r="H14" s="38"/>
      <c r="I14" s="38"/>
      <c r="J14" s="5"/>
      <c r="K14" s="5"/>
      <c r="L14" s="5"/>
    </row>
    <row r="15" spans="1:14" ht="15.75">
      <c r="A15" s="1"/>
      <c r="B15" s="1"/>
      <c r="C15" s="1"/>
      <c r="D15" s="169" t="s">
        <v>147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ht="25.5">
      <c r="A16" s="124" t="s">
        <v>75</v>
      </c>
      <c r="B16" s="124" t="s">
        <v>76</v>
      </c>
      <c r="C16" s="124" t="s">
        <v>77</v>
      </c>
      <c r="D16" s="124" t="s">
        <v>78</v>
      </c>
      <c r="E16" s="124" t="s">
        <v>119</v>
      </c>
      <c r="F16" s="124" t="s">
        <v>72</v>
      </c>
      <c r="G16" s="124" t="s">
        <v>73</v>
      </c>
      <c r="H16" s="124" t="s">
        <v>74</v>
      </c>
      <c r="I16" s="124" t="s">
        <v>641</v>
      </c>
      <c r="J16" s="124" t="s">
        <v>119</v>
      </c>
      <c r="K16" s="129" t="s">
        <v>693</v>
      </c>
      <c r="L16" s="124" t="s">
        <v>73</v>
      </c>
      <c r="M16" s="124" t="s">
        <v>74</v>
      </c>
      <c r="N16" s="124" t="s">
        <v>642</v>
      </c>
    </row>
    <row r="17" spans="1:14" ht="15.75">
      <c r="A17" s="26"/>
      <c r="B17" s="26" t="s">
        <v>117</v>
      </c>
      <c r="C17" s="37"/>
      <c r="D17" s="37"/>
      <c r="E17" s="68">
        <f>SUM(E19+E25+E29+E33+E38+E40+E42+E45+E47+E49)</f>
        <v>423557.6</v>
      </c>
      <c r="F17" s="68">
        <f>SUM(F19+F25+F29+F33+F38+F40+F42+F45+F47+F49)</f>
        <v>0</v>
      </c>
      <c r="G17" s="68">
        <f aca="true" t="shared" si="0" ref="G17:N17">SUM(G19+G25+G29+G33+G38+G40+G42+G45+G47+G49)</f>
        <v>0</v>
      </c>
      <c r="H17" s="68">
        <f t="shared" si="0"/>
        <v>0</v>
      </c>
      <c r="I17" s="68">
        <f t="shared" si="0"/>
        <v>423557.6</v>
      </c>
      <c r="J17" s="68">
        <f t="shared" si="0"/>
        <v>312616.79999999993</v>
      </c>
      <c r="K17" s="68">
        <f t="shared" si="0"/>
        <v>0</v>
      </c>
      <c r="L17" s="68">
        <f t="shared" si="0"/>
        <v>0</v>
      </c>
      <c r="M17" s="68">
        <f t="shared" si="0"/>
        <v>0</v>
      </c>
      <c r="N17" s="68">
        <f t="shared" si="0"/>
        <v>312616.79999999993</v>
      </c>
    </row>
    <row r="18" spans="1:14" ht="15.75">
      <c r="A18" s="26"/>
      <c r="B18" s="28" t="s">
        <v>118</v>
      </c>
      <c r="C18" s="37"/>
      <c r="D18" s="37"/>
      <c r="E18" s="69"/>
      <c r="F18" s="75"/>
      <c r="G18" s="75"/>
      <c r="H18" s="75"/>
      <c r="I18" s="33"/>
      <c r="J18" s="69"/>
      <c r="K18" s="75"/>
      <c r="L18" s="75"/>
      <c r="M18" s="75"/>
      <c r="N18" s="33"/>
    </row>
    <row r="19" spans="1:14" ht="15.75">
      <c r="A19" s="37" t="s">
        <v>121</v>
      </c>
      <c r="B19" s="27" t="s">
        <v>65</v>
      </c>
      <c r="C19" s="36" t="s">
        <v>80</v>
      </c>
      <c r="D19" s="36"/>
      <c r="E19" s="68">
        <f>SUM(E20:E24)</f>
        <v>61172.4</v>
      </c>
      <c r="F19" s="76">
        <f aca="true" t="shared" si="1" ref="F19:F50">SUM(G19+H19)</f>
        <v>0</v>
      </c>
      <c r="G19" s="33">
        <f>SUM(G20:G24)</f>
        <v>0</v>
      </c>
      <c r="H19" s="75"/>
      <c r="I19" s="33">
        <f aca="true" t="shared" si="2" ref="I19:I46">SUM(E19+F19)</f>
        <v>61172.4</v>
      </c>
      <c r="J19" s="68">
        <f>SUM(J20:J24)</f>
        <v>55416.7</v>
      </c>
      <c r="K19" s="76">
        <f>SUM(L19+M19)</f>
        <v>0</v>
      </c>
      <c r="L19" s="33">
        <f>SUM(L20:L24)</f>
        <v>0</v>
      </c>
      <c r="M19" s="75"/>
      <c r="N19" s="33">
        <f aca="true" t="shared" si="3" ref="N19:N28">SUM(J19+K19)</f>
        <v>55416.7</v>
      </c>
    </row>
    <row r="20" spans="1:14" ht="47.25">
      <c r="A20" s="24"/>
      <c r="B20" s="29" t="s">
        <v>66</v>
      </c>
      <c r="C20" s="23" t="s">
        <v>80</v>
      </c>
      <c r="D20" s="23" t="s">
        <v>81</v>
      </c>
      <c r="E20" s="70">
        <v>1825</v>
      </c>
      <c r="F20" s="75">
        <f t="shared" si="1"/>
        <v>0</v>
      </c>
      <c r="G20" s="12">
        <v>0</v>
      </c>
      <c r="H20" s="75"/>
      <c r="I20" s="12">
        <f t="shared" si="2"/>
        <v>1825</v>
      </c>
      <c r="J20" s="70">
        <v>1825</v>
      </c>
      <c r="K20" s="75">
        <f>SUM(L20+M20)</f>
        <v>0</v>
      </c>
      <c r="L20" s="12">
        <v>0</v>
      </c>
      <c r="M20" s="75"/>
      <c r="N20" s="12">
        <f t="shared" si="3"/>
        <v>1825</v>
      </c>
    </row>
    <row r="21" spans="1:14" ht="63">
      <c r="A21" s="24"/>
      <c r="B21" s="29" t="s">
        <v>98</v>
      </c>
      <c r="C21" s="23" t="s">
        <v>80</v>
      </c>
      <c r="D21" s="23" t="s">
        <v>106</v>
      </c>
      <c r="E21" s="70">
        <v>5</v>
      </c>
      <c r="F21" s="75">
        <f>SUM(G21+H21)</f>
        <v>0</v>
      </c>
      <c r="G21" s="12">
        <v>0</v>
      </c>
      <c r="H21" s="75"/>
      <c r="I21" s="12">
        <f>SUM(E21+F21)</f>
        <v>5</v>
      </c>
      <c r="J21" s="70">
        <v>5</v>
      </c>
      <c r="K21" s="75">
        <f>SUM(L21+M21)</f>
        <v>0</v>
      </c>
      <c r="L21" s="12">
        <v>0</v>
      </c>
      <c r="M21" s="75"/>
      <c r="N21" s="12">
        <f t="shared" si="3"/>
        <v>5</v>
      </c>
    </row>
    <row r="22" spans="1:14" ht="63">
      <c r="A22" s="24"/>
      <c r="B22" s="29" t="s">
        <v>67</v>
      </c>
      <c r="C22" s="23" t="s">
        <v>80</v>
      </c>
      <c r="D22" s="23" t="s">
        <v>104</v>
      </c>
      <c r="E22" s="70">
        <v>18973.5</v>
      </c>
      <c r="F22" s="75">
        <f t="shared" si="1"/>
        <v>0</v>
      </c>
      <c r="G22" s="12">
        <v>0</v>
      </c>
      <c r="H22" s="75"/>
      <c r="I22" s="12">
        <f>SUM(E22+F22)</f>
        <v>18973.5</v>
      </c>
      <c r="J22" s="70">
        <v>18973.5</v>
      </c>
      <c r="K22" s="75">
        <f>SUM(L22+M22)</f>
        <v>0</v>
      </c>
      <c r="L22" s="12">
        <v>0</v>
      </c>
      <c r="M22" s="75"/>
      <c r="N22" s="12">
        <f t="shared" si="3"/>
        <v>18973.5</v>
      </c>
    </row>
    <row r="23" spans="1:14" ht="47.25">
      <c r="A23" s="24"/>
      <c r="B23" s="29" t="s">
        <v>63</v>
      </c>
      <c r="C23" s="23" t="s">
        <v>80</v>
      </c>
      <c r="D23" s="23" t="s">
        <v>54</v>
      </c>
      <c r="E23" s="70">
        <v>1000</v>
      </c>
      <c r="F23" s="75">
        <f t="shared" si="1"/>
        <v>0</v>
      </c>
      <c r="G23" s="12">
        <v>0</v>
      </c>
      <c r="H23" s="75"/>
      <c r="I23" s="12">
        <f t="shared" si="2"/>
        <v>1000</v>
      </c>
      <c r="J23" s="70">
        <v>1000</v>
      </c>
      <c r="K23" s="75">
        <f>SUM(L23+M23)</f>
        <v>0</v>
      </c>
      <c r="L23" s="12">
        <v>0</v>
      </c>
      <c r="M23" s="75"/>
      <c r="N23" s="12">
        <f t="shared" si="3"/>
        <v>1000</v>
      </c>
    </row>
    <row r="24" spans="1:14" ht="15.75">
      <c r="A24" s="37"/>
      <c r="B24" s="29" t="s">
        <v>112</v>
      </c>
      <c r="C24" s="23" t="s">
        <v>80</v>
      </c>
      <c r="D24" s="23" t="s">
        <v>187</v>
      </c>
      <c r="E24" s="70">
        <v>39368.9</v>
      </c>
      <c r="F24" s="31">
        <f>SUM(G24:H24)</f>
        <v>0</v>
      </c>
      <c r="G24" s="31">
        <v>0</v>
      </c>
      <c r="H24" s="31">
        <v>0</v>
      </c>
      <c r="I24" s="12">
        <f>SUM(E24+F24)</f>
        <v>39368.9</v>
      </c>
      <c r="J24" s="70">
        <v>33613.2</v>
      </c>
      <c r="K24" s="31">
        <f>SUM(L24:M24)</f>
        <v>0</v>
      </c>
      <c r="L24" s="31">
        <v>0</v>
      </c>
      <c r="M24" s="31">
        <v>0</v>
      </c>
      <c r="N24" s="12">
        <f t="shared" si="3"/>
        <v>33613.2</v>
      </c>
    </row>
    <row r="25" spans="1:14" ht="31.5">
      <c r="A25" s="37" t="s">
        <v>122</v>
      </c>
      <c r="B25" s="27" t="s">
        <v>105</v>
      </c>
      <c r="C25" s="36" t="s">
        <v>106</v>
      </c>
      <c r="D25" s="36"/>
      <c r="E25" s="68">
        <f>SUM(E26:E28)</f>
        <v>4666.9</v>
      </c>
      <c r="F25" s="76">
        <f t="shared" si="1"/>
        <v>0</v>
      </c>
      <c r="G25" s="33">
        <f>SUM(G26:G28)</f>
        <v>0</v>
      </c>
      <c r="H25" s="75"/>
      <c r="I25" s="33">
        <f t="shared" si="2"/>
        <v>4666.9</v>
      </c>
      <c r="J25" s="68">
        <f>SUM(J26:J28)</f>
        <v>4864</v>
      </c>
      <c r="K25" s="76">
        <f>SUM(L25+M25)</f>
        <v>0</v>
      </c>
      <c r="L25" s="33">
        <f>SUM(L26:L28)</f>
        <v>0</v>
      </c>
      <c r="M25" s="75"/>
      <c r="N25" s="33">
        <f t="shared" si="3"/>
        <v>4864</v>
      </c>
    </row>
    <row r="26" spans="1:14" ht="21" customHeight="1">
      <c r="A26" s="37"/>
      <c r="B26" s="29" t="s">
        <v>462</v>
      </c>
      <c r="C26" s="23" t="s">
        <v>106</v>
      </c>
      <c r="D26" s="23" t="s">
        <v>107</v>
      </c>
      <c r="E26" s="70">
        <v>370</v>
      </c>
      <c r="F26" s="75">
        <f t="shared" si="1"/>
        <v>0</v>
      </c>
      <c r="G26" s="12">
        <v>0</v>
      </c>
      <c r="H26" s="75"/>
      <c r="I26" s="12">
        <f t="shared" si="2"/>
        <v>370</v>
      </c>
      <c r="J26" s="70">
        <v>398.6</v>
      </c>
      <c r="K26" s="75">
        <f>SUM(L26+M26)</f>
        <v>0</v>
      </c>
      <c r="L26" s="12">
        <v>0</v>
      </c>
      <c r="M26" s="75"/>
      <c r="N26" s="12">
        <f t="shared" si="3"/>
        <v>398.6</v>
      </c>
    </row>
    <row r="27" spans="1:14" ht="48" customHeight="1">
      <c r="A27" s="37"/>
      <c r="B27" s="29" t="s">
        <v>511</v>
      </c>
      <c r="C27" s="23" t="s">
        <v>106</v>
      </c>
      <c r="D27" s="23" t="s">
        <v>115</v>
      </c>
      <c r="E27" s="70">
        <v>3637.1</v>
      </c>
      <c r="F27" s="12">
        <f>SUM(G27)</f>
        <v>0</v>
      </c>
      <c r="G27" s="12">
        <v>0</v>
      </c>
      <c r="H27" s="75"/>
      <c r="I27" s="12">
        <f t="shared" si="2"/>
        <v>3637.1</v>
      </c>
      <c r="J27" s="70">
        <v>3637.1</v>
      </c>
      <c r="K27" s="12">
        <f>SUM(L27)</f>
        <v>0</v>
      </c>
      <c r="L27" s="12">
        <v>0</v>
      </c>
      <c r="M27" s="75"/>
      <c r="N27" s="12">
        <f t="shared" si="3"/>
        <v>3637.1</v>
      </c>
    </row>
    <row r="28" spans="1:14" ht="30" customHeight="1">
      <c r="A28" s="24"/>
      <c r="B28" s="29" t="s">
        <v>53</v>
      </c>
      <c r="C28" s="23" t="s">
        <v>106</v>
      </c>
      <c r="D28" s="23" t="s">
        <v>128</v>
      </c>
      <c r="E28" s="70">
        <v>659.8</v>
      </c>
      <c r="F28" s="75">
        <f t="shared" si="1"/>
        <v>0</v>
      </c>
      <c r="G28" s="12">
        <v>0</v>
      </c>
      <c r="H28" s="75"/>
      <c r="I28" s="12">
        <f t="shared" si="2"/>
        <v>659.8</v>
      </c>
      <c r="J28" s="70">
        <v>828.3</v>
      </c>
      <c r="K28" s="75">
        <f>SUM(L28+M28)</f>
        <v>0</v>
      </c>
      <c r="L28" s="12">
        <v>0</v>
      </c>
      <c r="M28" s="75"/>
      <c r="N28" s="12">
        <f t="shared" si="3"/>
        <v>828.3</v>
      </c>
    </row>
    <row r="29" spans="1:14" ht="15.75">
      <c r="A29" s="37" t="s">
        <v>123</v>
      </c>
      <c r="B29" s="27" t="s">
        <v>137</v>
      </c>
      <c r="C29" s="36" t="s">
        <v>104</v>
      </c>
      <c r="D29" s="36"/>
      <c r="E29" s="68">
        <f>SUM(E32+E31+E30)</f>
        <v>19602.899999999998</v>
      </c>
      <c r="F29" s="68">
        <f aca="true" t="shared" si="4" ref="F29:N29">SUM(F32+F31+F30)</f>
        <v>5906</v>
      </c>
      <c r="G29" s="68">
        <f t="shared" si="4"/>
        <v>5906</v>
      </c>
      <c r="H29" s="68">
        <f t="shared" si="4"/>
        <v>0</v>
      </c>
      <c r="I29" s="68">
        <f t="shared" si="4"/>
        <v>25508.899999999998</v>
      </c>
      <c r="J29" s="68">
        <f t="shared" si="4"/>
        <v>17209.8</v>
      </c>
      <c r="K29" s="68">
        <f t="shared" si="4"/>
        <v>0</v>
      </c>
      <c r="L29" s="68">
        <f t="shared" si="4"/>
        <v>0</v>
      </c>
      <c r="M29" s="68">
        <f t="shared" si="4"/>
        <v>0</v>
      </c>
      <c r="N29" s="68">
        <f t="shared" si="4"/>
        <v>17209.8</v>
      </c>
    </row>
    <row r="30" spans="1:14" ht="15.75">
      <c r="A30" s="37"/>
      <c r="B30" s="29" t="s">
        <v>270</v>
      </c>
      <c r="C30" s="23" t="s">
        <v>104</v>
      </c>
      <c r="D30" s="23" t="s">
        <v>113</v>
      </c>
      <c r="E30" s="70">
        <v>500</v>
      </c>
      <c r="F30" s="31">
        <f>SUM(G30:H30)</f>
        <v>0</v>
      </c>
      <c r="G30" s="31">
        <v>0</v>
      </c>
      <c r="H30" s="31">
        <v>0</v>
      </c>
      <c r="I30" s="12">
        <f>SUM(E30+F30)</f>
        <v>500</v>
      </c>
      <c r="J30" s="70">
        <v>500</v>
      </c>
      <c r="K30" s="31">
        <f>SUM(L30:M30)</f>
        <v>0</v>
      </c>
      <c r="L30" s="31">
        <v>0</v>
      </c>
      <c r="M30" s="31">
        <v>0</v>
      </c>
      <c r="N30" s="12">
        <f>SUM(J30+K30)</f>
        <v>500</v>
      </c>
    </row>
    <row r="31" spans="1:14" ht="15.75">
      <c r="A31" s="37"/>
      <c r="B31" s="29" t="s">
        <v>60</v>
      </c>
      <c r="C31" s="23" t="s">
        <v>104</v>
      </c>
      <c r="D31" s="23" t="s">
        <v>107</v>
      </c>
      <c r="E31" s="70">
        <v>18530.6</v>
      </c>
      <c r="F31" s="31">
        <f>SUM(G31:H31)</f>
        <v>0</v>
      </c>
      <c r="G31" s="31">
        <v>0</v>
      </c>
      <c r="H31" s="31">
        <v>0</v>
      </c>
      <c r="I31" s="12">
        <f t="shared" si="2"/>
        <v>18530.6</v>
      </c>
      <c r="J31" s="70">
        <v>16107.5</v>
      </c>
      <c r="K31" s="31">
        <f>SUM(L31:M31)</f>
        <v>0</v>
      </c>
      <c r="L31" s="31">
        <v>0</v>
      </c>
      <c r="M31" s="31">
        <v>0</v>
      </c>
      <c r="N31" s="12">
        <f aca="true" t="shared" si="5" ref="N31:N41">SUM(J31+K31)</f>
        <v>16107.5</v>
      </c>
    </row>
    <row r="32" spans="1:14" ht="31.5">
      <c r="A32" s="24"/>
      <c r="B32" s="29" t="s">
        <v>135</v>
      </c>
      <c r="C32" s="23" t="s">
        <v>104</v>
      </c>
      <c r="D32" s="23" t="s">
        <v>136</v>
      </c>
      <c r="E32" s="70">
        <v>572.3</v>
      </c>
      <c r="F32" s="12">
        <f t="shared" si="1"/>
        <v>5906</v>
      </c>
      <c r="G32" s="12">
        <v>5906</v>
      </c>
      <c r="H32" s="12">
        <v>0</v>
      </c>
      <c r="I32" s="12">
        <f t="shared" si="2"/>
        <v>6478.3</v>
      </c>
      <c r="J32" s="70">
        <v>602.3</v>
      </c>
      <c r="K32" s="12">
        <f>SUM(L32+M32)</f>
        <v>0</v>
      </c>
      <c r="L32" s="12">
        <v>0</v>
      </c>
      <c r="M32" s="12">
        <v>0</v>
      </c>
      <c r="N32" s="12">
        <f t="shared" si="5"/>
        <v>602.3</v>
      </c>
    </row>
    <row r="33" spans="1:14" ht="15.75">
      <c r="A33" s="37" t="s">
        <v>124</v>
      </c>
      <c r="B33" s="27" t="s">
        <v>108</v>
      </c>
      <c r="C33" s="36" t="s">
        <v>109</v>
      </c>
      <c r="D33" s="36"/>
      <c r="E33" s="68">
        <f>SUM(E34:E37)</f>
        <v>252534.6</v>
      </c>
      <c r="F33" s="68">
        <f aca="true" t="shared" si="6" ref="F33:N33">SUM(F34:F37)</f>
        <v>-5906</v>
      </c>
      <c r="G33" s="68">
        <f t="shared" si="6"/>
        <v>-5906</v>
      </c>
      <c r="H33" s="68">
        <f t="shared" si="6"/>
        <v>0</v>
      </c>
      <c r="I33" s="68">
        <f t="shared" si="6"/>
        <v>246628.6</v>
      </c>
      <c r="J33" s="68">
        <f t="shared" si="6"/>
        <v>143756.8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143756.8</v>
      </c>
    </row>
    <row r="34" spans="1:14" ht="15.75">
      <c r="A34" s="37"/>
      <c r="B34" s="29" t="s">
        <v>457</v>
      </c>
      <c r="C34" s="23" t="s">
        <v>109</v>
      </c>
      <c r="D34" s="23" t="s">
        <v>80</v>
      </c>
      <c r="E34" s="70">
        <v>90</v>
      </c>
      <c r="F34" s="12">
        <f>SUM(G34+H34)</f>
        <v>0</v>
      </c>
      <c r="G34" s="12">
        <v>0</v>
      </c>
      <c r="H34" s="12">
        <v>0</v>
      </c>
      <c r="I34" s="12">
        <f>SUM(E34+F34)</f>
        <v>90</v>
      </c>
      <c r="J34" s="70">
        <v>110</v>
      </c>
      <c r="K34" s="12">
        <f aca="true" t="shared" si="7" ref="K34:K39">SUM(L34+M34)</f>
        <v>0</v>
      </c>
      <c r="L34" s="12">
        <v>0</v>
      </c>
      <c r="M34" s="12">
        <v>0</v>
      </c>
      <c r="N34" s="12">
        <f>SUM(J34+K34)</f>
        <v>110</v>
      </c>
    </row>
    <row r="35" spans="1:14" ht="15.75">
      <c r="A35" s="37"/>
      <c r="B35" s="29" t="s">
        <v>110</v>
      </c>
      <c r="C35" s="23" t="s">
        <v>109</v>
      </c>
      <c r="D35" s="23" t="s">
        <v>81</v>
      </c>
      <c r="E35" s="70">
        <v>140579.6</v>
      </c>
      <c r="F35" s="12">
        <f>SUM(G35+H35)</f>
        <v>0</v>
      </c>
      <c r="G35" s="12">
        <v>0</v>
      </c>
      <c r="H35" s="12">
        <v>0</v>
      </c>
      <c r="I35" s="12">
        <f t="shared" si="2"/>
        <v>140579.6</v>
      </c>
      <c r="J35" s="70">
        <v>500</v>
      </c>
      <c r="K35" s="12">
        <f t="shared" si="7"/>
        <v>0</v>
      </c>
      <c r="L35" s="12">
        <v>0</v>
      </c>
      <c r="M35" s="12">
        <v>0</v>
      </c>
      <c r="N35" s="12">
        <f t="shared" si="5"/>
        <v>500</v>
      </c>
    </row>
    <row r="36" spans="1:14" ht="15.75">
      <c r="A36" s="37"/>
      <c r="B36" s="29" t="s">
        <v>129</v>
      </c>
      <c r="C36" s="23" t="s">
        <v>109</v>
      </c>
      <c r="D36" s="23" t="s">
        <v>106</v>
      </c>
      <c r="E36" s="70">
        <v>76086.6</v>
      </c>
      <c r="F36" s="12">
        <f t="shared" si="1"/>
        <v>-9000</v>
      </c>
      <c r="G36" s="12">
        <v>-9000</v>
      </c>
      <c r="H36" s="12">
        <v>0</v>
      </c>
      <c r="I36" s="12">
        <f t="shared" si="2"/>
        <v>67086.6</v>
      </c>
      <c r="J36" s="70">
        <v>106483.6</v>
      </c>
      <c r="K36" s="12">
        <f t="shared" si="7"/>
        <v>-9000</v>
      </c>
      <c r="L36" s="12">
        <v>-9000</v>
      </c>
      <c r="M36" s="12">
        <v>0</v>
      </c>
      <c r="N36" s="12">
        <f t="shared" si="5"/>
        <v>97483.6</v>
      </c>
    </row>
    <row r="37" spans="1:14" ht="31.5">
      <c r="A37" s="37"/>
      <c r="B37" s="73" t="s">
        <v>189</v>
      </c>
      <c r="C37" s="23" t="s">
        <v>109</v>
      </c>
      <c r="D37" s="23" t="s">
        <v>109</v>
      </c>
      <c r="E37" s="70">
        <v>35778.4</v>
      </c>
      <c r="F37" s="12">
        <f>SUM(G37+H37)</f>
        <v>3094</v>
      </c>
      <c r="G37" s="12">
        <v>3094</v>
      </c>
      <c r="H37" s="12">
        <v>0</v>
      </c>
      <c r="I37" s="12">
        <f t="shared" si="2"/>
        <v>38872.4</v>
      </c>
      <c r="J37" s="70">
        <v>36663.2</v>
      </c>
      <c r="K37" s="12">
        <f t="shared" si="7"/>
        <v>9000</v>
      </c>
      <c r="L37" s="12">
        <v>9000</v>
      </c>
      <c r="M37" s="12">
        <v>0</v>
      </c>
      <c r="N37" s="12">
        <f t="shared" si="5"/>
        <v>45663.2</v>
      </c>
    </row>
    <row r="38" spans="1:14" ht="15.75">
      <c r="A38" s="37" t="s">
        <v>138</v>
      </c>
      <c r="B38" s="27" t="s">
        <v>130</v>
      </c>
      <c r="C38" s="36" t="s">
        <v>131</v>
      </c>
      <c r="D38" s="23"/>
      <c r="E38" s="68">
        <f>SUM(E39)</f>
        <v>765.8</v>
      </c>
      <c r="F38" s="33">
        <f t="shared" si="1"/>
        <v>0</v>
      </c>
      <c r="G38" s="33">
        <f>SUM(G39)</f>
        <v>0</v>
      </c>
      <c r="H38" s="33"/>
      <c r="I38" s="33">
        <f t="shared" si="2"/>
        <v>765.8</v>
      </c>
      <c r="J38" s="68">
        <f>SUM(J39)</f>
        <v>765.8</v>
      </c>
      <c r="K38" s="33">
        <f t="shared" si="7"/>
        <v>0</v>
      </c>
      <c r="L38" s="33">
        <f>SUM(L39)</f>
        <v>0</v>
      </c>
      <c r="M38" s="33"/>
      <c r="N38" s="33">
        <f t="shared" si="5"/>
        <v>765.8</v>
      </c>
    </row>
    <row r="39" spans="1:14" ht="15.75">
      <c r="A39" s="37"/>
      <c r="B39" s="29" t="s">
        <v>132</v>
      </c>
      <c r="C39" s="23" t="s">
        <v>131</v>
      </c>
      <c r="D39" s="23" t="s">
        <v>131</v>
      </c>
      <c r="E39" s="70">
        <v>765.8</v>
      </c>
      <c r="F39" s="12">
        <f t="shared" si="1"/>
        <v>0</v>
      </c>
      <c r="G39" s="12">
        <v>0</v>
      </c>
      <c r="H39" s="12"/>
      <c r="I39" s="12">
        <f t="shared" si="2"/>
        <v>765.8</v>
      </c>
      <c r="J39" s="70">
        <v>765.8</v>
      </c>
      <c r="K39" s="12">
        <f t="shared" si="7"/>
        <v>0</v>
      </c>
      <c r="L39" s="12">
        <v>0</v>
      </c>
      <c r="M39" s="12"/>
      <c r="N39" s="12">
        <f t="shared" si="5"/>
        <v>765.8</v>
      </c>
    </row>
    <row r="40" spans="1:14" ht="15.75">
      <c r="A40" s="37" t="s">
        <v>139</v>
      </c>
      <c r="B40" s="27" t="s">
        <v>68</v>
      </c>
      <c r="C40" s="36" t="s">
        <v>113</v>
      </c>
      <c r="D40" s="36"/>
      <c r="E40" s="68">
        <f>SUM(E41)</f>
        <v>53646.2</v>
      </c>
      <c r="F40" s="33">
        <f>SUM(F41)</f>
        <v>0</v>
      </c>
      <c r="G40" s="33">
        <f>SUM(G41)</f>
        <v>0</v>
      </c>
      <c r="H40" s="33">
        <f>SUM(H41)</f>
        <v>0</v>
      </c>
      <c r="I40" s="33">
        <f t="shared" si="2"/>
        <v>53646.2</v>
      </c>
      <c r="J40" s="68">
        <f>SUM(J41)</f>
        <v>51755.8</v>
      </c>
      <c r="K40" s="33">
        <f>SUM(K41)</f>
        <v>0</v>
      </c>
      <c r="L40" s="33">
        <f>SUM(L41)</f>
        <v>0</v>
      </c>
      <c r="M40" s="33">
        <f>SUM(M41)</f>
        <v>0</v>
      </c>
      <c r="N40" s="33">
        <f t="shared" si="5"/>
        <v>51755.8</v>
      </c>
    </row>
    <row r="41" spans="1:14" ht="15.75">
      <c r="A41" s="37"/>
      <c r="B41" s="29" t="s">
        <v>133</v>
      </c>
      <c r="C41" s="23" t="s">
        <v>113</v>
      </c>
      <c r="D41" s="23" t="s">
        <v>80</v>
      </c>
      <c r="E41" s="70">
        <v>53646.2</v>
      </c>
      <c r="F41" s="12">
        <f t="shared" si="1"/>
        <v>0</v>
      </c>
      <c r="G41" s="12">
        <v>0</v>
      </c>
      <c r="H41" s="12">
        <v>0</v>
      </c>
      <c r="I41" s="12">
        <f t="shared" si="2"/>
        <v>53646.2</v>
      </c>
      <c r="J41" s="70">
        <v>51755.8</v>
      </c>
      <c r="K41" s="12">
        <f>SUM(L41+M41)</f>
        <v>0</v>
      </c>
      <c r="L41" s="12">
        <v>0</v>
      </c>
      <c r="M41" s="12">
        <v>0</v>
      </c>
      <c r="N41" s="12">
        <f t="shared" si="5"/>
        <v>51755.8</v>
      </c>
    </row>
    <row r="42" spans="1:14" ht="15.75">
      <c r="A42" s="37" t="s">
        <v>140</v>
      </c>
      <c r="B42" s="27" t="s">
        <v>114</v>
      </c>
      <c r="C42" s="36" t="s">
        <v>115</v>
      </c>
      <c r="D42" s="23"/>
      <c r="E42" s="68">
        <f aca="true" t="shared" si="8" ref="E42:N42">SUM(E43+E44)</f>
        <v>7636.5</v>
      </c>
      <c r="F42" s="68">
        <f t="shared" si="8"/>
        <v>0</v>
      </c>
      <c r="G42" s="68">
        <f t="shared" si="8"/>
        <v>0</v>
      </c>
      <c r="H42" s="68">
        <f t="shared" si="8"/>
        <v>0</v>
      </c>
      <c r="I42" s="68">
        <f t="shared" si="8"/>
        <v>7636.5</v>
      </c>
      <c r="J42" s="68">
        <f t="shared" si="8"/>
        <v>9581.1</v>
      </c>
      <c r="K42" s="68">
        <f t="shared" si="8"/>
        <v>0</v>
      </c>
      <c r="L42" s="68">
        <f t="shared" si="8"/>
        <v>0</v>
      </c>
      <c r="M42" s="68">
        <f t="shared" si="8"/>
        <v>0</v>
      </c>
      <c r="N42" s="68">
        <f t="shared" si="8"/>
        <v>9581.1</v>
      </c>
    </row>
    <row r="43" spans="1:14" ht="15.75">
      <c r="A43" s="37"/>
      <c r="B43" s="74" t="s">
        <v>116</v>
      </c>
      <c r="C43" s="23" t="s">
        <v>115</v>
      </c>
      <c r="D43" s="23" t="s">
        <v>106</v>
      </c>
      <c r="E43" s="70">
        <v>1833</v>
      </c>
      <c r="F43" s="12">
        <f t="shared" si="1"/>
        <v>0</v>
      </c>
      <c r="G43" s="12">
        <v>0</v>
      </c>
      <c r="H43" s="12">
        <v>0</v>
      </c>
      <c r="I43" s="12">
        <f t="shared" si="2"/>
        <v>1833</v>
      </c>
      <c r="J43" s="70">
        <v>1833</v>
      </c>
      <c r="K43" s="12">
        <f aca="true" t="shared" si="9" ref="K43:K48">SUM(L43+M43)</f>
        <v>0</v>
      </c>
      <c r="L43" s="12">
        <v>0</v>
      </c>
      <c r="M43" s="12">
        <v>0</v>
      </c>
      <c r="N43" s="12">
        <f aca="true" t="shared" si="10" ref="N43:N49">SUM(J43+K43)</f>
        <v>1833</v>
      </c>
    </row>
    <row r="44" spans="1:14" ht="15.75">
      <c r="A44" s="37"/>
      <c r="B44" s="74" t="s">
        <v>387</v>
      </c>
      <c r="C44" s="23" t="s">
        <v>115</v>
      </c>
      <c r="D44" s="23" t="s">
        <v>104</v>
      </c>
      <c r="E44" s="70">
        <v>5803.5</v>
      </c>
      <c r="F44" s="12">
        <f t="shared" si="1"/>
        <v>0</v>
      </c>
      <c r="G44" s="12">
        <v>0</v>
      </c>
      <c r="H44" s="12">
        <v>0</v>
      </c>
      <c r="I44" s="12">
        <f>SUM(E44+F44)</f>
        <v>5803.5</v>
      </c>
      <c r="J44" s="70">
        <v>7748.1</v>
      </c>
      <c r="K44" s="12">
        <f t="shared" si="9"/>
        <v>0</v>
      </c>
      <c r="L44" s="12">
        <v>0</v>
      </c>
      <c r="M44" s="12">
        <v>0</v>
      </c>
      <c r="N44" s="12">
        <f t="shared" si="10"/>
        <v>7748.1</v>
      </c>
    </row>
    <row r="45" spans="1:14" ht="15.75">
      <c r="A45" s="37" t="s">
        <v>141</v>
      </c>
      <c r="B45" s="27" t="s">
        <v>134</v>
      </c>
      <c r="C45" s="36" t="s">
        <v>111</v>
      </c>
      <c r="D45" s="23"/>
      <c r="E45" s="68">
        <f>SUM(E46)</f>
        <v>17069.5</v>
      </c>
      <c r="F45" s="33">
        <f t="shared" si="1"/>
        <v>0</v>
      </c>
      <c r="G45" s="33">
        <f>SUM(G46)</f>
        <v>0</v>
      </c>
      <c r="H45" s="33">
        <f>SUM(H46)</f>
        <v>0</v>
      </c>
      <c r="I45" s="33">
        <f t="shared" si="2"/>
        <v>17069.5</v>
      </c>
      <c r="J45" s="68">
        <f>SUM(J46)</f>
        <v>16786</v>
      </c>
      <c r="K45" s="33">
        <f t="shared" si="9"/>
        <v>0</v>
      </c>
      <c r="L45" s="33">
        <f>SUM(L46)</f>
        <v>0</v>
      </c>
      <c r="M45" s="33">
        <f>SUM(M46)</f>
        <v>0</v>
      </c>
      <c r="N45" s="33">
        <f t="shared" si="10"/>
        <v>16786</v>
      </c>
    </row>
    <row r="46" spans="1:14" ht="15.75">
      <c r="A46" s="26"/>
      <c r="B46" s="29" t="s">
        <v>64</v>
      </c>
      <c r="C46" s="23" t="s">
        <v>111</v>
      </c>
      <c r="D46" s="23" t="s">
        <v>80</v>
      </c>
      <c r="E46" s="70">
        <v>17069.5</v>
      </c>
      <c r="F46" s="12">
        <f t="shared" si="1"/>
        <v>0</v>
      </c>
      <c r="G46" s="12">
        <v>0</v>
      </c>
      <c r="H46" s="12">
        <v>0</v>
      </c>
      <c r="I46" s="12">
        <f t="shared" si="2"/>
        <v>17069.5</v>
      </c>
      <c r="J46" s="70">
        <v>16786</v>
      </c>
      <c r="K46" s="12">
        <f t="shared" si="9"/>
        <v>0</v>
      </c>
      <c r="L46" s="12">
        <v>0</v>
      </c>
      <c r="M46" s="12">
        <v>0</v>
      </c>
      <c r="N46" s="12">
        <f t="shared" si="10"/>
        <v>16786</v>
      </c>
    </row>
    <row r="47" spans="1:14" ht="31.5">
      <c r="A47" s="37" t="s">
        <v>458</v>
      </c>
      <c r="B47" s="135" t="s">
        <v>459</v>
      </c>
      <c r="C47" s="138" t="s">
        <v>187</v>
      </c>
      <c r="D47" s="137"/>
      <c r="E47" s="68">
        <f>SUM(E48)</f>
        <v>30</v>
      </c>
      <c r="F47" s="33">
        <f t="shared" si="1"/>
        <v>0</v>
      </c>
      <c r="G47" s="33">
        <f>SUM(G48)</f>
        <v>0</v>
      </c>
      <c r="H47" s="33">
        <f>SUM(H48)</f>
        <v>0</v>
      </c>
      <c r="I47" s="33">
        <f>SUM(E47+F47)</f>
        <v>30</v>
      </c>
      <c r="J47" s="68">
        <f>SUM(J48)</f>
        <v>30</v>
      </c>
      <c r="K47" s="33">
        <f t="shared" si="9"/>
        <v>0</v>
      </c>
      <c r="L47" s="33">
        <f>SUM(L48)</f>
        <v>0</v>
      </c>
      <c r="M47" s="33">
        <f>SUM(M48)</f>
        <v>0</v>
      </c>
      <c r="N47" s="33">
        <f t="shared" si="10"/>
        <v>30</v>
      </c>
    </row>
    <row r="48" spans="1:14" ht="31.5">
      <c r="A48" s="11"/>
      <c r="B48" s="102" t="s">
        <v>460</v>
      </c>
      <c r="C48" s="136" t="s">
        <v>187</v>
      </c>
      <c r="D48" s="136" t="s">
        <v>80</v>
      </c>
      <c r="E48" s="70">
        <v>30</v>
      </c>
      <c r="F48" s="12">
        <f t="shared" si="1"/>
        <v>0</v>
      </c>
      <c r="G48" s="12">
        <v>0</v>
      </c>
      <c r="H48" s="12">
        <v>0</v>
      </c>
      <c r="I48" s="12">
        <f>SUM(E48+F48)</f>
        <v>30</v>
      </c>
      <c r="J48" s="70">
        <v>30</v>
      </c>
      <c r="K48" s="12">
        <f t="shared" si="9"/>
        <v>0</v>
      </c>
      <c r="L48" s="12">
        <v>0</v>
      </c>
      <c r="M48" s="12">
        <v>0</v>
      </c>
      <c r="N48" s="12">
        <f t="shared" si="10"/>
        <v>30</v>
      </c>
    </row>
    <row r="49" spans="1:14" ht="15.75">
      <c r="A49" s="11">
        <v>10</v>
      </c>
      <c r="B49" s="158" t="s">
        <v>647</v>
      </c>
      <c r="C49" s="136"/>
      <c r="D49" s="136"/>
      <c r="E49" s="68">
        <f>SUM(E50)</f>
        <v>6432.8</v>
      </c>
      <c r="F49" s="33">
        <f t="shared" si="1"/>
        <v>0</v>
      </c>
      <c r="G49" s="33">
        <f>SUM(G50)</f>
        <v>0</v>
      </c>
      <c r="H49" s="33">
        <v>0</v>
      </c>
      <c r="I49" s="33">
        <f>SUM(E49+F49)</f>
        <v>6432.8</v>
      </c>
      <c r="J49" s="33">
        <f>SUM(J50)</f>
        <v>12450.8</v>
      </c>
      <c r="K49" s="33">
        <v>0</v>
      </c>
      <c r="L49" s="33">
        <v>0</v>
      </c>
      <c r="M49" s="33">
        <v>0</v>
      </c>
      <c r="N49" s="33">
        <f t="shared" si="10"/>
        <v>12450.8</v>
      </c>
    </row>
    <row r="50" spans="1:14" ht="15.75">
      <c r="A50" s="11"/>
      <c r="B50" s="102" t="s">
        <v>709</v>
      </c>
      <c r="C50" s="136"/>
      <c r="D50" s="136"/>
      <c r="E50" s="70">
        <v>6432.8</v>
      </c>
      <c r="F50" s="12">
        <f t="shared" si="1"/>
        <v>0</v>
      </c>
      <c r="G50" s="12">
        <v>0</v>
      </c>
      <c r="H50" s="12">
        <v>0</v>
      </c>
      <c r="I50" s="12">
        <f>SUM(E50+F50)</f>
        <v>6432.8</v>
      </c>
      <c r="J50" s="70">
        <v>12450.8</v>
      </c>
      <c r="K50" s="12">
        <f>SUM(L50+M50)</f>
        <v>0</v>
      </c>
      <c r="L50" s="12">
        <v>0</v>
      </c>
      <c r="M50" s="12">
        <v>0</v>
      </c>
      <c r="N50" s="12">
        <f>SUM(J50+K50)</f>
        <v>12450.8</v>
      </c>
    </row>
    <row r="51" spans="1:14" ht="15.75">
      <c r="A51" s="11"/>
      <c r="B51" s="102"/>
      <c r="C51" s="136"/>
      <c r="D51" s="136"/>
      <c r="E51" s="70"/>
      <c r="F51" s="12"/>
      <c r="G51" s="12"/>
      <c r="H51" s="12"/>
      <c r="I51" s="12"/>
      <c r="J51" s="70"/>
      <c r="K51" s="12"/>
      <c r="L51" s="12"/>
      <c r="M51" s="12"/>
      <c r="N51" s="12"/>
    </row>
    <row r="52" spans="1:14" ht="15.75">
      <c r="A52" s="11"/>
      <c r="B52" s="102"/>
      <c r="C52" s="136"/>
      <c r="D52" s="136"/>
      <c r="E52" s="70"/>
      <c r="F52" s="12"/>
      <c r="G52" s="12"/>
      <c r="H52" s="12"/>
      <c r="I52" s="12"/>
      <c r="J52" s="70"/>
      <c r="K52" s="12"/>
      <c r="L52" s="12"/>
      <c r="M52" s="12"/>
      <c r="N52" s="12"/>
    </row>
    <row r="53" spans="1:12" ht="18.75">
      <c r="A53" s="162" t="s">
        <v>591</v>
      </c>
      <c r="B53" s="162"/>
      <c r="C53" s="162"/>
      <c r="D53" s="162"/>
      <c r="E53" s="162"/>
      <c r="F53" s="162"/>
      <c r="G53" s="162"/>
      <c r="H53" s="162"/>
      <c r="I53" s="21"/>
      <c r="J53" s="21"/>
      <c r="K53" s="14"/>
      <c r="L53" s="14"/>
    </row>
    <row r="54" spans="1:12" ht="18.75">
      <c r="A54" s="17" t="s">
        <v>590</v>
      </c>
      <c r="B54" s="17"/>
      <c r="C54" s="52"/>
      <c r="D54" s="15"/>
      <c r="E54" s="22"/>
      <c r="F54" s="18"/>
      <c r="G54" s="21"/>
      <c r="H54" s="21"/>
      <c r="I54" s="21"/>
      <c r="J54" s="21"/>
      <c r="K54" s="14"/>
      <c r="L54" s="14"/>
    </row>
    <row r="55" spans="1:14" ht="18.75">
      <c r="A55" s="163" t="s">
        <v>694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</sheetData>
  <sheetProtection/>
  <mergeCells count="14">
    <mergeCell ref="B1:N1"/>
    <mergeCell ref="B2:N2"/>
    <mergeCell ref="B3:N3"/>
    <mergeCell ref="B4:N4"/>
    <mergeCell ref="B5:N5"/>
    <mergeCell ref="B7:N7"/>
    <mergeCell ref="A53:H53"/>
    <mergeCell ref="A55:N55"/>
    <mergeCell ref="B8:N8"/>
    <mergeCell ref="B9:N9"/>
    <mergeCell ref="B10:N10"/>
    <mergeCell ref="B11:N11"/>
    <mergeCell ref="A13:N13"/>
    <mergeCell ref="D15:N15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9"/>
  <sheetViews>
    <sheetView zoomScalePageLayoutView="0" workbookViewId="0" topLeftCell="A2">
      <selection activeCell="P20" sqref="P20"/>
    </sheetView>
  </sheetViews>
  <sheetFormatPr defaultColWidth="9.00390625" defaultRowHeight="12.75"/>
  <cols>
    <col min="1" max="1" width="4.75390625" style="0" customWidth="1"/>
    <col min="2" max="2" width="52.25390625" style="0" customWidth="1"/>
    <col min="3" max="3" width="12.75390625" style="0" customWidth="1"/>
    <col min="4" max="4" width="4.75390625" style="0" customWidth="1"/>
    <col min="5" max="5" width="0.12890625" style="0" customWidth="1"/>
    <col min="6" max="7" width="8.125" style="0" hidden="1" customWidth="1"/>
    <col min="8" max="8" width="7.25390625" style="0" hidden="1" customWidth="1"/>
    <col min="9" max="9" width="11.625" style="0" customWidth="1"/>
    <col min="10" max="10" width="0.6171875" style="0" hidden="1" customWidth="1"/>
    <col min="11" max="12" width="9.125" style="0" hidden="1" customWidth="1"/>
    <col min="20" max="20" width="11.625" style="0" customWidth="1"/>
  </cols>
  <sheetData>
    <row r="1" spans="2:9" ht="18.75">
      <c r="B1" s="168" t="s">
        <v>696</v>
      </c>
      <c r="C1" s="168"/>
      <c r="D1" s="168"/>
      <c r="E1" s="168"/>
      <c r="F1" s="168"/>
      <c r="G1" s="168"/>
      <c r="H1" s="168"/>
      <c r="I1" s="168"/>
    </row>
    <row r="2" spans="2:9" ht="18.75">
      <c r="B2" s="168" t="s">
        <v>407</v>
      </c>
      <c r="C2" s="168"/>
      <c r="D2" s="168"/>
      <c r="E2" s="168"/>
      <c r="F2" s="168"/>
      <c r="G2" s="168"/>
      <c r="H2" s="168"/>
      <c r="I2" s="168"/>
    </row>
    <row r="3" spans="2:9" ht="18.75">
      <c r="B3" s="168" t="s">
        <v>127</v>
      </c>
      <c r="C3" s="168"/>
      <c r="D3" s="168"/>
      <c r="E3" s="168"/>
      <c r="F3" s="168"/>
      <c r="G3" s="168"/>
      <c r="H3" s="168"/>
      <c r="I3" s="168"/>
    </row>
    <row r="4" spans="2:9" ht="18.75">
      <c r="B4" s="168" t="s">
        <v>62</v>
      </c>
      <c r="C4" s="168"/>
      <c r="D4" s="168"/>
      <c r="E4" s="168"/>
      <c r="F4" s="168"/>
      <c r="G4" s="168"/>
      <c r="H4" s="168"/>
      <c r="I4" s="168"/>
    </row>
    <row r="5" spans="2:9" ht="18.75">
      <c r="B5" s="168" t="s">
        <v>703</v>
      </c>
      <c r="C5" s="168"/>
      <c r="D5" s="168"/>
      <c r="E5" s="168"/>
      <c r="F5" s="168"/>
      <c r="G5" s="168"/>
      <c r="H5" s="168"/>
      <c r="I5" s="168"/>
    </row>
    <row r="6" spans="2:9" ht="8.25" customHeight="1">
      <c r="B6" s="142"/>
      <c r="C6" s="142"/>
      <c r="D6" s="142"/>
      <c r="E6" s="142"/>
      <c r="F6" s="142"/>
      <c r="G6" s="142"/>
      <c r="H6" s="142"/>
      <c r="I6" s="142"/>
    </row>
    <row r="7" spans="1:9" ht="18.75">
      <c r="A7" s="1"/>
      <c r="B7" s="168" t="s">
        <v>596</v>
      </c>
      <c r="C7" s="168"/>
      <c r="D7" s="168"/>
      <c r="E7" s="168"/>
      <c r="F7" s="168"/>
      <c r="G7" s="168"/>
      <c r="H7" s="168"/>
      <c r="I7" s="168"/>
    </row>
    <row r="8" spans="1:9" ht="17.25" customHeight="1">
      <c r="A8" s="1"/>
      <c r="B8" s="168" t="s">
        <v>407</v>
      </c>
      <c r="C8" s="168"/>
      <c r="D8" s="168"/>
      <c r="E8" s="168"/>
      <c r="F8" s="168"/>
      <c r="G8" s="168"/>
      <c r="H8" s="168"/>
      <c r="I8" s="168"/>
    </row>
    <row r="9" spans="1:9" ht="16.5" customHeight="1">
      <c r="A9" s="1"/>
      <c r="B9" s="168" t="s">
        <v>127</v>
      </c>
      <c r="C9" s="168"/>
      <c r="D9" s="168"/>
      <c r="E9" s="168"/>
      <c r="F9" s="168"/>
      <c r="G9" s="168"/>
      <c r="H9" s="168"/>
      <c r="I9" s="168"/>
    </row>
    <row r="10" spans="1:9" ht="15.75" customHeight="1">
      <c r="A10" s="1"/>
      <c r="B10" s="168" t="s">
        <v>62</v>
      </c>
      <c r="C10" s="168"/>
      <c r="D10" s="168"/>
      <c r="E10" s="168"/>
      <c r="F10" s="168"/>
      <c r="G10" s="168"/>
      <c r="H10" s="168"/>
      <c r="I10" s="168"/>
    </row>
    <row r="11" spans="1:9" ht="15.75" customHeight="1">
      <c r="A11" s="1"/>
      <c r="B11" s="168" t="s">
        <v>547</v>
      </c>
      <c r="C11" s="168"/>
      <c r="D11" s="168"/>
      <c r="E11" s="168"/>
      <c r="F11" s="168"/>
      <c r="G11" s="168"/>
      <c r="H11" s="168"/>
      <c r="I11" s="168"/>
    </row>
    <row r="12" spans="1:9" ht="9.75" customHeight="1">
      <c r="A12" s="1"/>
      <c r="B12" s="10"/>
      <c r="C12" s="10"/>
      <c r="D12" s="10"/>
      <c r="E12" s="10"/>
      <c r="F12" s="10"/>
      <c r="G12" s="10"/>
      <c r="H12" s="10"/>
      <c r="I12" s="10"/>
    </row>
    <row r="13" spans="1:34" ht="99" customHeight="1">
      <c r="A13" s="170" t="s">
        <v>450</v>
      </c>
      <c r="B13" s="170"/>
      <c r="C13" s="170"/>
      <c r="D13" s="170"/>
      <c r="E13" s="170"/>
      <c r="F13" s="170"/>
      <c r="G13" s="170"/>
      <c r="H13" s="170"/>
      <c r="I13" s="170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9" ht="13.5" customHeight="1">
      <c r="A14" s="1"/>
      <c r="B14" s="1"/>
      <c r="C14" s="169" t="s">
        <v>147</v>
      </c>
      <c r="D14" s="169"/>
      <c r="E14" s="169"/>
      <c r="F14" s="169"/>
      <c r="G14" s="169"/>
      <c r="H14" s="169"/>
      <c r="I14" s="169"/>
    </row>
    <row r="15" spans="1:9" ht="26.25" customHeight="1">
      <c r="A15" s="124" t="s">
        <v>75</v>
      </c>
      <c r="B15" s="124" t="s">
        <v>76</v>
      </c>
      <c r="C15" s="124" t="s">
        <v>153</v>
      </c>
      <c r="D15" s="124" t="s">
        <v>79</v>
      </c>
      <c r="E15" s="124" t="s">
        <v>142</v>
      </c>
      <c r="F15" s="124" t="s">
        <v>69</v>
      </c>
      <c r="G15" s="124" t="s">
        <v>70</v>
      </c>
      <c r="H15" s="124" t="s">
        <v>71</v>
      </c>
      <c r="I15" s="124" t="s">
        <v>119</v>
      </c>
    </row>
    <row r="16" spans="1:12" ht="18" customHeight="1">
      <c r="A16" s="27"/>
      <c r="B16" s="27" t="s">
        <v>126</v>
      </c>
      <c r="C16" s="88"/>
      <c r="D16" s="49"/>
      <c r="E16" s="85">
        <f>SUM(E18+E22+E48+E52+E61+E70+E100+E114+E119+E125+E144+E162+E167+E190+E202+E207+E272+E229+E238+E242+E246+E250+E234+E220+E254+E267)</f>
        <v>614895.8999999999</v>
      </c>
      <c r="F16" s="85">
        <f>SUM(F18+F22+F48+F52+F61+F70+F100+F114+F119+F125+F144+F162+F167+F190+F202+F207+F272+F229+F238+F242+F246+F250+F234+F220+F254+F267)</f>
        <v>-1.2789769243681803E-12</v>
      </c>
      <c r="G16" s="85">
        <f>SUM(G18+G22+G48+G52+G61+G70+G100+G114+G119+G125+G144+G162+G167+G190+G202+G207+G272+G229+G238+G242+G246+G250+G234+G220+G254+G267)</f>
        <v>-1.2789769243681803E-12</v>
      </c>
      <c r="H16" s="85">
        <f>SUM(H18+H22+H48+H52+H61+H70+H100+H114+H119+H125+H144+H162+H167+H190+H202+H207+H272+H229+H238+H242+H246+H250+H234+H220+H254+H267)</f>
        <v>0</v>
      </c>
      <c r="I16" s="85">
        <f>SUM(I18+I22+I48+I52+I61+I70+I100+I114+I119+I125+I144+I162+I167+I190+I202+I207+I272+I229+I238+I242+I246+I250+I234+I220+I254+I267)</f>
        <v>614895.9</v>
      </c>
      <c r="J16" s="85">
        <f>SUM(J18+J22+J48+J52+J61+J70+J100+J114+J119+J125+J144+J162+J167+J188+J200+J205+J268+J227+J236+J240+J244+J248+J232+J218+J252+J263)</f>
        <v>12634</v>
      </c>
      <c r="K16" s="85">
        <f>SUM(K18+K22+K48+K52+K61+K70+K100+K114+K119+K125+K144+K162+K167+K188+K200+K205+K268+K227+K236+K240+K244+K248+K232+K218+K252+K263)</f>
        <v>0</v>
      </c>
      <c r="L16" s="85">
        <f>SUM(L18+L22+L48+L52+L61+L70+L100+L114+L119+L125+L144+L162+L167+L188+L200+L205+L268+L227+L236+L240+L244+L248+L232+L218+L252+L263)</f>
        <v>0</v>
      </c>
    </row>
    <row r="17" spans="1:9" ht="6.75" customHeight="1">
      <c r="A17" s="27"/>
      <c r="B17" s="29"/>
      <c r="C17" s="88"/>
      <c r="D17" s="49"/>
      <c r="E17" s="85"/>
      <c r="F17" s="87"/>
      <c r="G17" s="87"/>
      <c r="H17" s="87"/>
      <c r="I17" s="87"/>
    </row>
    <row r="18" spans="1:9" ht="47.25" customHeight="1">
      <c r="A18" s="27">
        <v>1</v>
      </c>
      <c r="B18" s="27" t="s">
        <v>156</v>
      </c>
      <c r="C18" s="88">
        <v>5000000000</v>
      </c>
      <c r="D18" s="88"/>
      <c r="E18" s="85">
        <f>SUM(E19)</f>
        <v>1949.6</v>
      </c>
      <c r="F18" s="87">
        <f aca="true" t="shared" si="0" ref="F18:F27">SUM(G18+H18)</f>
        <v>0</v>
      </c>
      <c r="G18" s="87">
        <f aca="true" t="shared" si="1" ref="G18:H20">SUM(G19)</f>
        <v>0</v>
      </c>
      <c r="H18" s="87">
        <f t="shared" si="1"/>
        <v>0</v>
      </c>
      <c r="I18" s="87">
        <f>SUM(E18+F18)</f>
        <v>1949.6</v>
      </c>
    </row>
    <row r="19" spans="1:9" ht="31.5" customHeight="1">
      <c r="A19" s="27"/>
      <c r="B19" s="29" t="s">
        <v>157</v>
      </c>
      <c r="C19" s="91">
        <v>5010000000</v>
      </c>
      <c r="D19" s="91"/>
      <c r="E19" s="61">
        <f>SUM(E20)</f>
        <v>1949.6</v>
      </c>
      <c r="F19" s="93">
        <v>0</v>
      </c>
      <c r="G19" s="93">
        <f t="shared" si="1"/>
        <v>0</v>
      </c>
      <c r="H19" s="93">
        <f t="shared" si="1"/>
        <v>0</v>
      </c>
      <c r="I19" s="93">
        <f>SUM(E19+F19)</f>
        <v>1949.6</v>
      </c>
    </row>
    <row r="20" spans="1:9" ht="33" customHeight="1">
      <c r="A20" s="27"/>
      <c r="B20" s="29" t="s">
        <v>149</v>
      </c>
      <c r="C20" s="91">
        <v>5010000190</v>
      </c>
      <c r="D20" s="91"/>
      <c r="E20" s="61">
        <f>SUM(E21)</f>
        <v>1949.6</v>
      </c>
      <c r="F20" s="93">
        <v>0</v>
      </c>
      <c r="G20" s="93">
        <f t="shared" si="1"/>
        <v>0</v>
      </c>
      <c r="H20" s="93">
        <f t="shared" si="1"/>
        <v>0</v>
      </c>
      <c r="I20" s="93">
        <f>SUM(E20)</f>
        <v>1949.6</v>
      </c>
    </row>
    <row r="21" spans="1:9" ht="80.25" customHeight="1">
      <c r="A21" s="29"/>
      <c r="B21" s="29" t="s">
        <v>85</v>
      </c>
      <c r="C21" s="91">
        <v>5010000190</v>
      </c>
      <c r="D21" s="91" t="s">
        <v>82</v>
      </c>
      <c r="E21" s="61">
        <v>1949.6</v>
      </c>
      <c r="F21" s="93">
        <f t="shared" si="0"/>
        <v>0</v>
      </c>
      <c r="G21" s="93">
        <v>0</v>
      </c>
      <c r="H21" s="93">
        <f>SUM(H22)</f>
        <v>0</v>
      </c>
      <c r="I21" s="93">
        <f>SUM(E21+F21)</f>
        <v>1949.6</v>
      </c>
    </row>
    <row r="22" spans="1:9" ht="47.25">
      <c r="A22" s="27">
        <v>2</v>
      </c>
      <c r="B22" s="27" t="s">
        <v>158</v>
      </c>
      <c r="C22" s="88">
        <v>5100000000</v>
      </c>
      <c r="D22" s="88"/>
      <c r="E22" s="85">
        <f>SUM(E23+E28+E31+E38+E43)</f>
        <v>129824.70000000001</v>
      </c>
      <c r="F22" s="85">
        <f>SUM(F23+F28+F31+F38+F43)</f>
        <v>4644.3</v>
      </c>
      <c r="G22" s="85">
        <f>SUM(G23+G28+G31+G38+G43)</f>
        <v>4644.3</v>
      </c>
      <c r="H22" s="85">
        <f>SUM(H23+H28+H31+H38+H43)</f>
        <v>0</v>
      </c>
      <c r="I22" s="85">
        <f>SUM(I23+I28+I31+I38+I43)</f>
        <v>134469</v>
      </c>
    </row>
    <row r="23" spans="1:9" ht="47.25">
      <c r="A23" s="29"/>
      <c r="B23" s="29" t="s">
        <v>159</v>
      </c>
      <c r="C23" s="91">
        <v>5110000000</v>
      </c>
      <c r="D23" s="91"/>
      <c r="E23" s="61">
        <f>SUM(E24)</f>
        <v>20978.7</v>
      </c>
      <c r="F23" s="93">
        <f t="shared" si="0"/>
        <v>-234.5</v>
      </c>
      <c r="G23" s="93">
        <f>SUM(G24)</f>
        <v>-234.5</v>
      </c>
      <c r="H23" s="93">
        <f>SUM(H25)</f>
        <v>0</v>
      </c>
      <c r="I23" s="93">
        <f>SUM(E23+F23)</f>
        <v>20744.2</v>
      </c>
    </row>
    <row r="24" spans="1:9" ht="31.5">
      <c r="A24" s="29"/>
      <c r="B24" s="29" t="s">
        <v>149</v>
      </c>
      <c r="C24" s="91">
        <v>5110000190</v>
      </c>
      <c r="D24" s="91"/>
      <c r="E24" s="61">
        <f>SUM(E25+E26+E27)</f>
        <v>20978.7</v>
      </c>
      <c r="F24" s="61">
        <f>SUM(F25+F26+F27)</f>
        <v>-234.5</v>
      </c>
      <c r="G24" s="61">
        <f>SUM(G25+G26+G27)</f>
        <v>-234.5</v>
      </c>
      <c r="H24" s="61">
        <f>SUM(H25+H26+H27)</f>
        <v>0</v>
      </c>
      <c r="I24" s="61">
        <f>SUM(E24+F24)</f>
        <v>20744.2</v>
      </c>
    </row>
    <row r="25" spans="1:9" ht="81.75" customHeight="1">
      <c r="A25" s="29"/>
      <c r="B25" s="29" t="s">
        <v>85</v>
      </c>
      <c r="C25" s="91">
        <v>5110000190</v>
      </c>
      <c r="D25" s="91" t="s">
        <v>82</v>
      </c>
      <c r="E25" s="61">
        <v>20039.4</v>
      </c>
      <c r="F25" s="93">
        <f t="shared" si="0"/>
        <v>99.8</v>
      </c>
      <c r="G25" s="93">
        <v>99.8</v>
      </c>
      <c r="H25" s="93">
        <v>0</v>
      </c>
      <c r="I25" s="61">
        <f>SUM(E25+F25)</f>
        <v>20139.2</v>
      </c>
    </row>
    <row r="26" spans="1:9" ht="32.25" customHeight="1">
      <c r="A26" s="29"/>
      <c r="B26" s="29" t="s">
        <v>9</v>
      </c>
      <c r="C26" s="91">
        <v>5110000190</v>
      </c>
      <c r="D26" s="91" t="s">
        <v>83</v>
      </c>
      <c r="E26" s="61">
        <v>728.8</v>
      </c>
      <c r="F26" s="93">
        <f t="shared" si="0"/>
        <v>-259.3</v>
      </c>
      <c r="G26" s="93">
        <v>-259.3</v>
      </c>
      <c r="H26" s="93"/>
      <c r="I26" s="61">
        <f>SUM(E26+F26)</f>
        <v>469.49999999999994</v>
      </c>
    </row>
    <row r="27" spans="1:9" ht="18.75" customHeight="1">
      <c r="A27" s="29"/>
      <c r="B27" s="29" t="s">
        <v>92</v>
      </c>
      <c r="C27" s="91">
        <v>5110000190</v>
      </c>
      <c r="D27" s="91" t="s">
        <v>91</v>
      </c>
      <c r="E27" s="61">
        <v>210.5</v>
      </c>
      <c r="F27" s="93">
        <f t="shared" si="0"/>
        <v>-75</v>
      </c>
      <c r="G27" s="93">
        <v>-75</v>
      </c>
      <c r="H27" s="93"/>
      <c r="I27" s="61">
        <f>SUM(E27+F27)</f>
        <v>135.5</v>
      </c>
    </row>
    <row r="28" spans="1:9" ht="35.25" customHeight="1">
      <c r="A28" s="29"/>
      <c r="B28" s="29" t="s">
        <v>214</v>
      </c>
      <c r="C28" s="91">
        <v>5120000000</v>
      </c>
      <c r="D28" s="91"/>
      <c r="E28" s="61">
        <f>SUM(E29)</f>
        <v>12.4</v>
      </c>
      <c r="F28" s="61">
        <f>SUM(F29)</f>
        <v>0</v>
      </c>
      <c r="G28" s="61">
        <f>SUM(G29)</f>
        <v>0</v>
      </c>
      <c r="H28" s="61">
        <f>SUM(H29)</f>
        <v>0</v>
      </c>
      <c r="I28" s="61">
        <f>SUM(I29)</f>
        <v>12.4</v>
      </c>
    </row>
    <row r="29" spans="1:9" ht="50.25" customHeight="1">
      <c r="A29" s="29"/>
      <c r="B29" s="29" t="s">
        <v>150</v>
      </c>
      <c r="C29" s="91">
        <v>5120060190</v>
      </c>
      <c r="D29" s="91"/>
      <c r="E29" s="61">
        <f>SUM(E30)</f>
        <v>12.4</v>
      </c>
      <c r="F29" s="61">
        <f>SUM(F30)</f>
        <v>0</v>
      </c>
      <c r="G29" s="61">
        <f>SUM(G30)</f>
        <v>0</v>
      </c>
      <c r="H29" s="61">
        <f>SUM(H30)</f>
        <v>0</v>
      </c>
      <c r="I29" s="93">
        <f>SUM(E29+F29)</f>
        <v>12.4</v>
      </c>
    </row>
    <row r="30" spans="1:9" ht="31.5" customHeight="1">
      <c r="A30" s="29"/>
      <c r="B30" s="29" t="s">
        <v>9</v>
      </c>
      <c r="C30" s="91">
        <v>5120060190</v>
      </c>
      <c r="D30" s="91" t="s">
        <v>83</v>
      </c>
      <c r="E30" s="61">
        <v>12.4</v>
      </c>
      <c r="F30" s="93">
        <f>SUM(G30+H30)</f>
        <v>0</v>
      </c>
      <c r="G30" s="93"/>
      <c r="H30" s="93">
        <v>0</v>
      </c>
      <c r="I30" s="93">
        <f>SUM(E30+F30)</f>
        <v>12.4</v>
      </c>
    </row>
    <row r="31" spans="1:9" ht="33" customHeight="1">
      <c r="A31" s="29"/>
      <c r="B31" s="29" t="s">
        <v>183</v>
      </c>
      <c r="C31" s="91">
        <v>5130000000</v>
      </c>
      <c r="D31" s="91"/>
      <c r="E31" s="61">
        <f>SUM(E32+E35)</f>
        <v>1579.8000000000002</v>
      </c>
      <c r="F31" s="61">
        <f>SUM(F32+F35)</f>
        <v>0</v>
      </c>
      <c r="G31" s="61">
        <f>SUM(G32+G35)</f>
        <v>0</v>
      </c>
      <c r="H31" s="61">
        <f>SUM(H32+H35)</f>
        <v>0</v>
      </c>
      <c r="I31" s="61">
        <f>SUM(I32+I35)</f>
        <v>1579.8000000000002</v>
      </c>
    </row>
    <row r="32" spans="1:9" ht="33" customHeight="1">
      <c r="A32" s="29"/>
      <c r="B32" s="90" t="s">
        <v>551</v>
      </c>
      <c r="C32" s="91" t="s">
        <v>553</v>
      </c>
      <c r="D32" s="91"/>
      <c r="E32" s="61">
        <f>SUM(E33)</f>
        <v>1081.4</v>
      </c>
      <c r="F32" s="61">
        <f>SUM(G32+H32)</f>
        <v>0</v>
      </c>
      <c r="G32" s="61">
        <f>SUM(G33)</f>
        <v>0</v>
      </c>
      <c r="H32" s="61">
        <f>SUM(H33+H35)</f>
        <v>0</v>
      </c>
      <c r="I32" s="61">
        <f>SUM(I33)</f>
        <v>1081.4</v>
      </c>
    </row>
    <row r="33" spans="1:12" ht="31.5" customHeight="1">
      <c r="A33" s="29"/>
      <c r="B33" s="29" t="s">
        <v>498</v>
      </c>
      <c r="C33" s="91" t="s">
        <v>537</v>
      </c>
      <c r="D33" s="91"/>
      <c r="E33" s="61">
        <f>SUM(E34)</f>
        <v>1081.4</v>
      </c>
      <c r="F33" s="61">
        <f>SUM(G33+H33)</f>
        <v>0</v>
      </c>
      <c r="G33" s="61">
        <f>SUM(G34)</f>
        <v>0</v>
      </c>
      <c r="H33" s="61">
        <f>SUM(H34+H36)</f>
        <v>0</v>
      </c>
      <c r="I33" s="61">
        <f>SUM(I34)</f>
        <v>1081.4</v>
      </c>
      <c r="J33" s="61">
        <f>SUM(J34+J36)</f>
        <v>0</v>
      </c>
      <c r="K33" s="61">
        <f>SUM(K34+K36)</f>
        <v>0</v>
      </c>
      <c r="L33" s="61">
        <f>SUM(L34+L36)</f>
        <v>0</v>
      </c>
    </row>
    <row r="34" spans="1:9" ht="15.75" customHeight="1">
      <c r="A34" s="29"/>
      <c r="B34" s="34" t="s">
        <v>90</v>
      </c>
      <c r="C34" s="91" t="s">
        <v>537</v>
      </c>
      <c r="D34" s="91" t="s">
        <v>89</v>
      </c>
      <c r="E34" s="61">
        <v>1081.4</v>
      </c>
      <c r="F34" s="93">
        <f>SUM(G34)</f>
        <v>0</v>
      </c>
      <c r="G34" s="93">
        <v>0</v>
      </c>
      <c r="H34" s="93"/>
      <c r="I34" s="93">
        <f>SUM(E34+F34)</f>
        <v>1081.4</v>
      </c>
    </row>
    <row r="35" spans="1:9" ht="34.5" customHeight="1">
      <c r="A35" s="29"/>
      <c r="B35" s="90" t="s">
        <v>550</v>
      </c>
      <c r="C35" s="91" t="s">
        <v>552</v>
      </c>
      <c r="D35" s="91"/>
      <c r="E35" s="61">
        <f aca="true" t="shared" si="2" ref="E35:I36">SUM(E36)</f>
        <v>498.4</v>
      </c>
      <c r="F35" s="61">
        <f t="shared" si="2"/>
        <v>0</v>
      </c>
      <c r="G35" s="61">
        <f t="shared" si="2"/>
        <v>0</v>
      </c>
      <c r="H35" s="61">
        <f t="shared" si="2"/>
        <v>0</v>
      </c>
      <c r="I35" s="61">
        <f t="shared" si="2"/>
        <v>498.4</v>
      </c>
    </row>
    <row r="36" spans="1:9" ht="33" customHeight="1">
      <c r="A36" s="29"/>
      <c r="B36" s="29" t="s">
        <v>499</v>
      </c>
      <c r="C36" s="91" t="s">
        <v>538</v>
      </c>
      <c r="D36" s="91"/>
      <c r="E36" s="61">
        <f t="shared" si="2"/>
        <v>498.4</v>
      </c>
      <c r="F36" s="61">
        <f t="shared" si="2"/>
        <v>0</v>
      </c>
      <c r="G36" s="61">
        <f t="shared" si="2"/>
        <v>0</v>
      </c>
      <c r="H36" s="61">
        <f t="shared" si="2"/>
        <v>0</v>
      </c>
      <c r="I36" s="61">
        <f t="shared" si="2"/>
        <v>498.4</v>
      </c>
    </row>
    <row r="37" spans="1:9" ht="19.5" customHeight="1">
      <c r="A37" s="29"/>
      <c r="B37" s="34" t="s">
        <v>90</v>
      </c>
      <c r="C37" s="91" t="s">
        <v>538</v>
      </c>
      <c r="D37" s="91" t="s">
        <v>89</v>
      </c>
      <c r="E37" s="61">
        <v>498.4</v>
      </c>
      <c r="F37" s="93">
        <f>SUM(G37)</f>
        <v>0</v>
      </c>
      <c r="G37" s="93">
        <v>0</v>
      </c>
      <c r="H37" s="93"/>
      <c r="I37" s="93">
        <f>SUM(E37+F37)</f>
        <v>498.4</v>
      </c>
    </row>
    <row r="38" spans="1:9" ht="48" customHeight="1">
      <c r="A38" s="29"/>
      <c r="B38" s="29" t="s">
        <v>176</v>
      </c>
      <c r="C38" s="91" t="s">
        <v>226</v>
      </c>
      <c r="D38" s="91"/>
      <c r="E38" s="61">
        <f>SUM(E39)</f>
        <v>38547.5</v>
      </c>
      <c r="F38" s="93">
        <f>SUM(G38+H38)</f>
        <v>-15.2</v>
      </c>
      <c r="G38" s="93">
        <f>SUM(G39)</f>
        <v>-15.2</v>
      </c>
      <c r="H38" s="93">
        <f>SUM(H39)</f>
        <v>0</v>
      </c>
      <c r="I38" s="93">
        <f>SUM(E38+F38)</f>
        <v>38532.3</v>
      </c>
    </row>
    <row r="39" spans="1:9" ht="30.75" customHeight="1">
      <c r="A39" s="29"/>
      <c r="B39" s="29" t="s">
        <v>148</v>
      </c>
      <c r="C39" s="91" t="s">
        <v>227</v>
      </c>
      <c r="D39" s="91"/>
      <c r="E39" s="61">
        <f>SUM(E40+E41+E42)</f>
        <v>38547.5</v>
      </c>
      <c r="F39" s="61">
        <f>SUM(F40+F41+F42)</f>
        <v>-15.2</v>
      </c>
      <c r="G39" s="61">
        <f>SUM(G40+G41+G42)</f>
        <v>-15.2</v>
      </c>
      <c r="H39" s="61">
        <f>SUM(H40+H41+H42)</f>
        <v>0</v>
      </c>
      <c r="I39" s="61">
        <f>SUM(E39+F39)</f>
        <v>38532.3</v>
      </c>
    </row>
    <row r="40" spans="1:9" ht="82.5" customHeight="1">
      <c r="A40" s="29"/>
      <c r="B40" s="29" t="s">
        <v>85</v>
      </c>
      <c r="C40" s="91" t="s">
        <v>227</v>
      </c>
      <c r="D40" s="91" t="s">
        <v>82</v>
      </c>
      <c r="E40" s="61">
        <v>29813</v>
      </c>
      <c r="F40" s="93">
        <f>SUM(G40)</f>
        <v>-0.2</v>
      </c>
      <c r="G40" s="93">
        <v>-0.2</v>
      </c>
      <c r="H40" s="93"/>
      <c r="I40" s="93">
        <f>SUM(E40+F40)</f>
        <v>29812.8</v>
      </c>
    </row>
    <row r="41" spans="1:9" ht="31.5">
      <c r="A41" s="29"/>
      <c r="B41" s="29" t="s">
        <v>9</v>
      </c>
      <c r="C41" s="91" t="s">
        <v>227</v>
      </c>
      <c r="D41" s="91" t="s">
        <v>83</v>
      </c>
      <c r="E41" s="61">
        <v>8684.5</v>
      </c>
      <c r="F41" s="93">
        <f aca="true" t="shared" si="3" ref="F41:F47">SUM(G41+H41)</f>
        <v>0</v>
      </c>
      <c r="G41" s="93">
        <v>0</v>
      </c>
      <c r="H41" s="93">
        <v>0</v>
      </c>
      <c r="I41" s="93">
        <f>SUM(E41+F41)</f>
        <v>8684.5</v>
      </c>
    </row>
    <row r="42" spans="1:9" ht="15.75" customHeight="1">
      <c r="A42" s="29"/>
      <c r="B42" s="29" t="s">
        <v>92</v>
      </c>
      <c r="C42" s="91" t="s">
        <v>227</v>
      </c>
      <c r="D42" s="91" t="s">
        <v>91</v>
      </c>
      <c r="E42" s="61">
        <v>50</v>
      </c>
      <c r="F42" s="93">
        <f t="shared" si="3"/>
        <v>-15</v>
      </c>
      <c r="G42" s="93">
        <v>-15</v>
      </c>
      <c r="H42" s="93">
        <v>0</v>
      </c>
      <c r="I42" s="93">
        <v>50</v>
      </c>
    </row>
    <row r="43" spans="1:9" ht="79.5" customHeight="1">
      <c r="A43" s="29"/>
      <c r="B43" s="90" t="s">
        <v>583</v>
      </c>
      <c r="C43" s="91" t="s">
        <v>302</v>
      </c>
      <c r="D43" s="92"/>
      <c r="E43" s="61">
        <f>SUM(E44)</f>
        <v>68706.3</v>
      </c>
      <c r="F43" s="61">
        <f t="shared" si="3"/>
        <v>4894</v>
      </c>
      <c r="G43" s="93">
        <f>SUM(G44)</f>
        <v>4894</v>
      </c>
      <c r="H43" s="93">
        <f>SUM(H44)</f>
        <v>0</v>
      </c>
      <c r="I43" s="93">
        <f>SUM(E43+F43)</f>
        <v>73600.3</v>
      </c>
    </row>
    <row r="44" spans="1:9" ht="36.75" customHeight="1">
      <c r="A44" s="29"/>
      <c r="B44" s="90" t="s">
        <v>401</v>
      </c>
      <c r="C44" s="91" t="s">
        <v>303</v>
      </c>
      <c r="D44" s="92"/>
      <c r="E44" s="61">
        <f>SUM(E45+E46+E47)</f>
        <v>68706.3</v>
      </c>
      <c r="F44" s="61">
        <f t="shared" si="3"/>
        <v>4894</v>
      </c>
      <c r="G44" s="61">
        <f>SUM(G45+G46+G47)</f>
        <v>4894</v>
      </c>
      <c r="H44" s="61">
        <f>SUM(H45+H46+H47)</f>
        <v>0</v>
      </c>
      <c r="I44" s="61">
        <f>SUM(E44+F44)</f>
        <v>73600.3</v>
      </c>
    </row>
    <row r="45" spans="1:9" ht="80.25" customHeight="1">
      <c r="A45" s="29"/>
      <c r="B45" s="90" t="s">
        <v>85</v>
      </c>
      <c r="C45" s="91" t="s">
        <v>303</v>
      </c>
      <c r="D45" s="92" t="s">
        <v>82</v>
      </c>
      <c r="E45" s="61">
        <v>30196.9</v>
      </c>
      <c r="F45" s="61">
        <f>SUM(G45+H45)</f>
        <v>0</v>
      </c>
      <c r="G45" s="61">
        <v>0</v>
      </c>
      <c r="H45" s="61">
        <f>SUM(H46)</f>
        <v>0</v>
      </c>
      <c r="I45" s="93">
        <f>SUM(E45+F45)</f>
        <v>30196.9</v>
      </c>
    </row>
    <row r="46" spans="1:9" ht="35.25" customHeight="1">
      <c r="A46" s="29"/>
      <c r="B46" s="90" t="s">
        <v>9</v>
      </c>
      <c r="C46" s="91" t="s">
        <v>303</v>
      </c>
      <c r="D46" s="92" t="s">
        <v>83</v>
      </c>
      <c r="E46" s="61">
        <v>38359.4</v>
      </c>
      <c r="F46" s="61">
        <f t="shared" si="3"/>
        <v>4600</v>
      </c>
      <c r="G46" s="93">
        <v>4600</v>
      </c>
      <c r="H46" s="93">
        <v>0</v>
      </c>
      <c r="I46" s="93">
        <f>SUM(E46+F46)</f>
        <v>42959.4</v>
      </c>
    </row>
    <row r="47" spans="1:9" ht="18.75" customHeight="1">
      <c r="A47" s="29"/>
      <c r="B47" s="90" t="s">
        <v>92</v>
      </c>
      <c r="C47" s="91" t="s">
        <v>303</v>
      </c>
      <c r="D47" s="92" t="s">
        <v>91</v>
      </c>
      <c r="E47" s="61">
        <v>150</v>
      </c>
      <c r="F47" s="61">
        <f t="shared" si="3"/>
        <v>294</v>
      </c>
      <c r="G47" s="93">
        <v>294</v>
      </c>
      <c r="H47" s="93">
        <v>0</v>
      </c>
      <c r="I47" s="93">
        <v>150</v>
      </c>
    </row>
    <row r="48" spans="1:9" ht="45.75" customHeight="1">
      <c r="A48" s="27">
        <v>3</v>
      </c>
      <c r="B48" s="27" t="s">
        <v>99</v>
      </c>
      <c r="C48" s="88" t="s">
        <v>377</v>
      </c>
      <c r="D48" s="88"/>
      <c r="E48" s="85">
        <f>SUM(E49)</f>
        <v>5</v>
      </c>
      <c r="F48" s="85">
        <f>SUM(F49)</f>
        <v>-0.6</v>
      </c>
      <c r="G48" s="85">
        <f>SUM(G49)</f>
        <v>-0.6</v>
      </c>
      <c r="H48" s="85">
        <f>SUM(H49)</f>
        <v>0</v>
      </c>
      <c r="I48" s="85">
        <f>SUM(I49)</f>
        <v>4.4</v>
      </c>
    </row>
    <row r="49" spans="1:9" ht="31.5">
      <c r="A49" s="29"/>
      <c r="B49" s="29" t="s">
        <v>100</v>
      </c>
      <c r="C49" s="91" t="s">
        <v>378</v>
      </c>
      <c r="D49" s="91"/>
      <c r="E49" s="61">
        <f>SUM(E51)</f>
        <v>5</v>
      </c>
      <c r="F49" s="61">
        <f>SUM(F51)</f>
        <v>-0.6</v>
      </c>
      <c r="G49" s="61">
        <f>SUM(G51)</f>
        <v>-0.6</v>
      </c>
      <c r="H49" s="61">
        <f>SUM(H51)</f>
        <v>0</v>
      </c>
      <c r="I49" s="61">
        <f>SUM(I51)</f>
        <v>4.4</v>
      </c>
    </row>
    <row r="50" spans="1:9" ht="33.75" customHeight="1">
      <c r="A50" s="29"/>
      <c r="B50" s="29" t="s">
        <v>379</v>
      </c>
      <c r="C50" s="91" t="s">
        <v>380</v>
      </c>
      <c r="D50" s="91"/>
      <c r="E50" s="61">
        <f>SUM(E51)</f>
        <v>5</v>
      </c>
      <c r="F50" s="61">
        <f>SUM(F51)</f>
        <v>-0.6</v>
      </c>
      <c r="G50" s="61">
        <f>SUM(G51)</f>
        <v>-0.6</v>
      </c>
      <c r="H50" s="61">
        <f>SUM(H51)</f>
        <v>0</v>
      </c>
      <c r="I50" s="61">
        <f>SUM(I51)</f>
        <v>4.4</v>
      </c>
    </row>
    <row r="51" spans="1:9" ht="33.75" customHeight="1">
      <c r="A51" s="29"/>
      <c r="B51" s="29" t="s">
        <v>9</v>
      </c>
      <c r="C51" s="91" t="s">
        <v>380</v>
      </c>
      <c r="D51" s="91" t="s">
        <v>83</v>
      </c>
      <c r="E51" s="61">
        <v>5</v>
      </c>
      <c r="F51" s="93">
        <f>SUM(G51+H51)</f>
        <v>-0.6</v>
      </c>
      <c r="G51" s="93">
        <v>-0.6</v>
      </c>
      <c r="H51" s="93">
        <v>0</v>
      </c>
      <c r="I51" s="93">
        <f>SUM(E51+F51)</f>
        <v>4.4</v>
      </c>
    </row>
    <row r="52" spans="1:9" ht="31.5">
      <c r="A52" s="27">
        <v>4</v>
      </c>
      <c r="B52" s="66" t="s">
        <v>42</v>
      </c>
      <c r="C52" s="88" t="s">
        <v>217</v>
      </c>
      <c r="D52" s="88"/>
      <c r="E52" s="85">
        <f>SUM(E53+E57)</f>
        <v>3194</v>
      </c>
      <c r="F52" s="85">
        <f>SUM(F53+F57)</f>
        <v>0</v>
      </c>
      <c r="G52" s="85">
        <f>SUM(G53+G57)</f>
        <v>0</v>
      </c>
      <c r="H52" s="85">
        <f>SUM(H53+H57)</f>
        <v>0</v>
      </c>
      <c r="I52" s="85">
        <f>SUM(I53+I57)</f>
        <v>3194</v>
      </c>
    </row>
    <row r="53" spans="1:9" ht="33" customHeight="1">
      <c r="A53" s="27"/>
      <c r="B53" s="34" t="s">
        <v>43</v>
      </c>
      <c r="C53" s="91" t="s">
        <v>218</v>
      </c>
      <c r="D53" s="88"/>
      <c r="E53" s="61">
        <f>SUM(E55)</f>
        <v>1452</v>
      </c>
      <c r="F53" s="61">
        <f>SUM(F55)</f>
        <v>0</v>
      </c>
      <c r="G53" s="61">
        <f>SUM(G55)</f>
        <v>0</v>
      </c>
      <c r="H53" s="61">
        <f>SUM(H55)</f>
        <v>0</v>
      </c>
      <c r="I53" s="61">
        <f>SUM(I55)</f>
        <v>1452</v>
      </c>
    </row>
    <row r="54" spans="1:9" ht="30.75" customHeight="1">
      <c r="A54" s="27"/>
      <c r="B54" s="34" t="s">
        <v>219</v>
      </c>
      <c r="C54" s="91" t="s">
        <v>220</v>
      </c>
      <c r="D54" s="91"/>
      <c r="E54" s="61">
        <f>E55</f>
        <v>1452</v>
      </c>
      <c r="F54" s="93">
        <f>SUM(G54:H54)</f>
        <v>0</v>
      </c>
      <c r="G54" s="93">
        <f>SUM(G55)</f>
        <v>0</v>
      </c>
      <c r="H54" s="93"/>
      <c r="I54" s="93">
        <f>SUM(E54+F54)</f>
        <v>1452</v>
      </c>
    </row>
    <row r="55" spans="1:9" ht="32.25" customHeight="1">
      <c r="A55" s="29"/>
      <c r="B55" s="29" t="s">
        <v>44</v>
      </c>
      <c r="C55" s="91" t="s">
        <v>221</v>
      </c>
      <c r="D55" s="91"/>
      <c r="E55" s="61">
        <f>E56</f>
        <v>1452</v>
      </c>
      <c r="F55" s="93">
        <f>SUM(G55:H55)</f>
        <v>0</v>
      </c>
      <c r="G55" s="93">
        <f>SUM(G56)</f>
        <v>0</v>
      </c>
      <c r="H55" s="93"/>
      <c r="I55" s="93">
        <f>SUM(E55+F55)</f>
        <v>1452</v>
      </c>
    </row>
    <row r="56" spans="1:9" ht="34.5" customHeight="1">
      <c r="A56" s="29"/>
      <c r="B56" s="29" t="s">
        <v>87</v>
      </c>
      <c r="C56" s="91" t="s">
        <v>221</v>
      </c>
      <c r="D56" s="91" t="s">
        <v>88</v>
      </c>
      <c r="E56" s="61">
        <v>1452</v>
      </c>
      <c r="F56" s="93">
        <f>SUM(G56+H56)</f>
        <v>0</v>
      </c>
      <c r="G56" s="93">
        <v>0</v>
      </c>
      <c r="H56" s="93">
        <v>0</v>
      </c>
      <c r="I56" s="93">
        <f>SUM(E56+F56)</f>
        <v>1452</v>
      </c>
    </row>
    <row r="57" spans="1:9" ht="48.75" customHeight="1">
      <c r="A57" s="29"/>
      <c r="B57" s="29" t="s">
        <v>182</v>
      </c>
      <c r="C57" s="91" t="s">
        <v>222</v>
      </c>
      <c r="D57" s="91"/>
      <c r="E57" s="61">
        <f>SUM(E59)</f>
        <v>1742</v>
      </c>
      <c r="F57" s="93">
        <f>SUM(F59)</f>
        <v>0</v>
      </c>
      <c r="G57" s="93">
        <f>SUM(G59)</f>
        <v>0</v>
      </c>
      <c r="H57" s="93"/>
      <c r="I57" s="93">
        <f>SUM(E57+F57)</f>
        <v>1742</v>
      </c>
    </row>
    <row r="58" spans="1:9" ht="36" customHeight="1">
      <c r="A58" s="29"/>
      <c r="B58" s="29" t="s">
        <v>223</v>
      </c>
      <c r="C58" s="91" t="s">
        <v>224</v>
      </c>
      <c r="D58" s="91"/>
      <c r="E58" s="61">
        <f aca="true" t="shared" si="4" ref="E58:I59">SUM(E59)</f>
        <v>1742</v>
      </c>
      <c r="F58" s="93">
        <f t="shared" si="4"/>
        <v>0</v>
      </c>
      <c r="G58" s="93">
        <f t="shared" si="4"/>
        <v>0</v>
      </c>
      <c r="H58" s="93">
        <f t="shared" si="4"/>
        <v>0</v>
      </c>
      <c r="I58" s="93">
        <f t="shared" si="4"/>
        <v>1742</v>
      </c>
    </row>
    <row r="59" spans="1:9" ht="81.75" customHeight="1">
      <c r="A59" s="29"/>
      <c r="B59" s="29" t="s">
        <v>151</v>
      </c>
      <c r="C59" s="91" t="s">
        <v>225</v>
      </c>
      <c r="D59" s="91"/>
      <c r="E59" s="61">
        <f t="shared" si="4"/>
        <v>1742</v>
      </c>
      <c r="F59" s="93">
        <f t="shared" si="4"/>
        <v>0</v>
      </c>
      <c r="G59" s="93">
        <f t="shared" si="4"/>
        <v>0</v>
      </c>
      <c r="H59" s="93">
        <f t="shared" si="4"/>
        <v>0</v>
      </c>
      <c r="I59" s="93">
        <f t="shared" si="4"/>
        <v>1742</v>
      </c>
    </row>
    <row r="60" spans="1:9" ht="34.5" customHeight="1">
      <c r="A60" s="29"/>
      <c r="B60" s="29" t="s">
        <v>9</v>
      </c>
      <c r="C60" s="91" t="s">
        <v>225</v>
      </c>
      <c r="D60" s="91" t="s">
        <v>83</v>
      </c>
      <c r="E60" s="61">
        <v>1742</v>
      </c>
      <c r="F60" s="93">
        <f>SUM(G60+H60)</f>
        <v>0</v>
      </c>
      <c r="G60" s="93">
        <v>0</v>
      </c>
      <c r="H60" s="93"/>
      <c r="I60" s="93">
        <f>SUM(E60+F60)</f>
        <v>1742</v>
      </c>
    </row>
    <row r="61" spans="1:12" ht="30.75" customHeight="1">
      <c r="A61" s="27">
        <v>5</v>
      </c>
      <c r="B61" s="27" t="s">
        <v>45</v>
      </c>
      <c r="C61" s="88" t="s">
        <v>228</v>
      </c>
      <c r="D61" s="88"/>
      <c r="E61" s="85">
        <f aca="true" t="shared" si="5" ref="E61:L61">SUM(E62+E66)</f>
        <v>3105.9</v>
      </c>
      <c r="F61" s="85">
        <f t="shared" si="5"/>
        <v>0</v>
      </c>
      <c r="G61" s="85">
        <f t="shared" si="5"/>
        <v>0</v>
      </c>
      <c r="H61" s="85">
        <f t="shared" si="5"/>
        <v>0</v>
      </c>
      <c r="I61" s="85">
        <f t="shared" si="5"/>
        <v>3105.9</v>
      </c>
      <c r="J61" s="85">
        <f t="shared" si="5"/>
        <v>0</v>
      </c>
      <c r="K61" s="85">
        <f t="shared" si="5"/>
        <v>0</v>
      </c>
      <c r="L61" s="85">
        <f t="shared" si="5"/>
        <v>0</v>
      </c>
    </row>
    <row r="62" spans="1:11" ht="15.75" customHeight="1">
      <c r="A62" s="29"/>
      <c r="B62" s="29" t="s">
        <v>46</v>
      </c>
      <c r="C62" s="91" t="s">
        <v>229</v>
      </c>
      <c r="D62" s="91"/>
      <c r="E62" s="61">
        <f>SUM(E63)</f>
        <v>316.9</v>
      </c>
      <c r="F62" s="61">
        <f>SUM(G62+H62)</f>
        <v>0</v>
      </c>
      <c r="G62" s="93">
        <f>SUM(G64)</f>
        <v>0</v>
      </c>
      <c r="H62" s="93"/>
      <c r="I62" s="93">
        <f>SUM(E62+F62)</f>
        <v>316.9</v>
      </c>
      <c r="K62" s="29"/>
    </row>
    <row r="63" spans="1:12" ht="63">
      <c r="A63" s="29"/>
      <c r="B63" s="29" t="s">
        <v>230</v>
      </c>
      <c r="C63" s="91" t="s">
        <v>231</v>
      </c>
      <c r="D63" s="91"/>
      <c r="E63" s="61">
        <f>SUM(E64)</f>
        <v>316.9</v>
      </c>
      <c r="F63" s="61">
        <f>SUM(F64)</f>
        <v>0</v>
      </c>
      <c r="G63" s="61">
        <f>SUM(G64)</f>
        <v>0</v>
      </c>
      <c r="H63" s="61">
        <f>SUM(H64)</f>
        <v>0</v>
      </c>
      <c r="I63" s="61">
        <f>SUM(I64)</f>
        <v>316.9</v>
      </c>
      <c r="J63" s="31"/>
      <c r="K63" s="31"/>
      <c r="L63" s="31"/>
    </row>
    <row r="64" spans="1:9" ht="30.75" customHeight="1">
      <c r="A64" s="29"/>
      <c r="B64" s="29" t="s">
        <v>47</v>
      </c>
      <c r="C64" s="91" t="s">
        <v>232</v>
      </c>
      <c r="D64" s="91"/>
      <c r="E64" s="61">
        <f>SUM(E65)</f>
        <v>316.9</v>
      </c>
      <c r="F64" s="61">
        <f>SUM(F65)</f>
        <v>0</v>
      </c>
      <c r="G64" s="61">
        <f>SUM(G65)</f>
        <v>0</v>
      </c>
      <c r="H64" s="61">
        <v>0</v>
      </c>
      <c r="I64" s="61">
        <f>SUM(I65)</f>
        <v>316.9</v>
      </c>
    </row>
    <row r="65" spans="1:9" ht="32.25" customHeight="1">
      <c r="A65" s="29"/>
      <c r="B65" s="29" t="s">
        <v>9</v>
      </c>
      <c r="C65" s="91" t="s">
        <v>232</v>
      </c>
      <c r="D65" s="91" t="s">
        <v>83</v>
      </c>
      <c r="E65" s="61">
        <v>316.9</v>
      </c>
      <c r="F65" s="93">
        <f>SUM(G65)</f>
        <v>0</v>
      </c>
      <c r="G65" s="93">
        <v>0</v>
      </c>
      <c r="H65" s="93"/>
      <c r="I65" s="93">
        <f>SUM(E65+F65)</f>
        <v>316.9</v>
      </c>
    </row>
    <row r="66" spans="1:9" ht="65.25" customHeight="1">
      <c r="A66" s="29"/>
      <c r="B66" s="29" t="s">
        <v>48</v>
      </c>
      <c r="C66" s="91" t="s">
        <v>234</v>
      </c>
      <c r="D66" s="91"/>
      <c r="E66" s="61">
        <f>SUM(E68)</f>
        <v>2789</v>
      </c>
      <c r="F66" s="61">
        <f>SUM(F68)</f>
        <v>0</v>
      </c>
      <c r="G66" s="61">
        <f>SUM(G68)</f>
        <v>0</v>
      </c>
      <c r="H66" s="61">
        <f>SUM(H68)</f>
        <v>0</v>
      </c>
      <c r="I66" s="61">
        <f>SUM(I68)</f>
        <v>2789</v>
      </c>
    </row>
    <row r="67" spans="1:9" ht="33" customHeight="1">
      <c r="A67" s="29"/>
      <c r="B67" s="29" t="s">
        <v>235</v>
      </c>
      <c r="C67" s="91" t="s">
        <v>236</v>
      </c>
      <c r="D67" s="91"/>
      <c r="E67" s="61">
        <f aca="true" t="shared" si="6" ref="E67:H68">SUM(E68)</f>
        <v>2789</v>
      </c>
      <c r="F67" s="61">
        <f t="shared" si="6"/>
        <v>0</v>
      </c>
      <c r="G67" s="61">
        <f t="shared" si="6"/>
        <v>0</v>
      </c>
      <c r="H67" s="61">
        <f t="shared" si="6"/>
        <v>0</v>
      </c>
      <c r="I67" s="61">
        <f>SUM(E67+F67)</f>
        <v>2789</v>
      </c>
    </row>
    <row r="68" spans="1:9" ht="45" customHeight="1">
      <c r="A68" s="29"/>
      <c r="B68" s="29" t="s">
        <v>192</v>
      </c>
      <c r="C68" s="91" t="s">
        <v>381</v>
      </c>
      <c r="D68" s="91"/>
      <c r="E68" s="61">
        <f t="shared" si="6"/>
        <v>2789</v>
      </c>
      <c r="F68" s="61">
        <f t="shared" si="6"/>
        <v>0</v>
      </c>
      <c r="G68" s="61">
        <f t="shared" si="6"/>
        <v>0</v>
      </c>
      <c r="H68" s="61">
        <f t="shared" si="6"/>
        <v>0</v>
      </c>
      <c r="I68" s="61">
        <f>SUM(I69)</f>
        <v>2789</v>
      </c>
    </row>
    <row r="69" spans="1:9" ht="31.5" customHeight="1">
      <c r="A69" s="29"/>
      <c r="B69" s="29" t="s">
        <v>9</v>
      </c>
      <c r="C69" s="91" t="s">
        <v>381</v>
      </c>
      <c r="D69" s="91" t="s">
        <v>83</v>
      </c>
      <c r="E69" s="61">
        <v>2789</v>
      </c>
      <c r="F69" s="93">
        <f>SUM(G69+H69)</f>
        <v>0</v>
      </c>
      <c r="G69" s="93">
        <v>0</v>
      </c>
      <c r="H69" s="93"/>
      <c r="I69" s="93">
        <f>SUM(E69+F69)</f>
        <v>2789</v>
      </c>
    </row>
    <row r="70" spans="1:12" ht="30" customHeight="1">
      <c r="A70" s="27">
        <v>6</v>
      </c>
      <c r="B70" s="27" t="s">
        <v>49</v>
      </c>
      <c r="C70" s="88" t="s">
        <v>238</v>
      </c>
      <c r="D70" s="88"/>
      <c r="E70" s="85">
        <f>SUM(E71+E75+E80+E92+E96+E84+E88)</f>
        <v>8841.7</v>
      </c>
      <c r="F70" s="85">
        <f>SUM(F71+F75+F80+F92+F96+F84+F88)</f>
        <v>-1013.8</v>
      </c>
      <c r="G70" s="85">
        <f>SUM(G71+G75+G80+G92+G96+G84+G88)</f>
        <v>-1013.8</v>
      </c>
      <c r="H70" s="85">
        <f>SUM(H71+H75+H80+H92+H96+H84+H88)</f>
        <v>0</v>
      </c>
      <c r="I70" s="85">
        <f>SUM(I71+I75+I80+I92+I96+I84+I88)</f>
        <v>7827.9</v>
      </c>
      <c r="J70" s="64"/>
      <c r="L70" s="27"/>
    </row>
    <row r="71" spans="1:20" ht="29.25" customHeight="1">
      <c r="A71" s="29"/>
      <c r="B71" s="90" t="s">
        <v>463</v>
      </c>
      <c r="C71" s="91" t="s">
        <v>239</v>
      </c>
      <c r="D71" s="91"/>
      <c r="E71" s="61">
        <f>SUM(E73)</f>
        <v>350</v>
      </c>
      <c r="F71" s="61">
        <f>SUM(F73)</f>
        <v>-283.8</v>
      </c>
      <c r="G71" s="61">
        <f>SUM(G73)</f>
        <v>-283.8</v>
      </c>
      <c r="H71" s="61">
        <f>SUM(H73)</f>
        <v>0</v>
      </c>
      <c r="I71" s="93">
        <f aca="true" t="shared" si="7" ref="I71:I78">SUM(E71+F71)</f>
        <v>66.19999999999999</v>
      </c>
      <c r="T71" s="90"/>
    </row>
    <row r="72" spans="1:20" ht="30.75" customHeight="1">
      <c r="A72" s="29"/>
      <c r="B72" s="29" t="s">
        <v>464</v>
      </c>
      <c r="C72" s="91" t="s">
        <v>240</v>
      </c>
      <c r="D72" s="91"/>
      <c r="E72" s="61">
        <f>SUM(E73)</f>
        <v>350</v>
      </c>
      <c r="F72" s="93">
        <f>SUM(G72)</f>
        <v>-283.8</v>
      </c>
      <c r="G72" s="93">
        <f>SUM(G73)</f>
        <v>-283.8</v>
      </c>
      <c r="H72" s="93"/>
      <c r="I72" s="93">
        <f>SUM(E72+F72)</f>
        <v>66.19999999999999</v>
      </c>
      <c r="T72" s="90"/>
    </row>
    <row r="73" spans="1:20" ht="34.5" customHeight="1">
      <c r="A73" s="29"/>
      <c r="B73" s="29" t="s">
        <v>145</v>
      </c>
      <c r="C73" s="91" t="s">
        <v>241</v>
      </c>
      <c r="D73" s="91"/>
      <c r="E73" s="61">
        <f>SUM(E74)</f>
        <v>350</v>
      </c>
      <c r="F73" s="93">
        <f>SUM(G73)</f>
        <v>-283.8</v>
      </c>
      <c r="G73" s="93">
        <f>SUM(G74)</f>
        <v>-283.8</v>
      </c>
      <c r="H73" s="93"/>
      <c r="I73" s="93">
        <f t="shared" si="7"/>
        <v>66.19999999999999</v>
      </c>
      <c r="T73" s="90"/>
    </row>
    <row r="74" spans="1:9" ht="31.5">
      <c r="A74" s="29"/>
      <c r="B74" s="29" t="s">
        <v>9</v>
      </c>
      <c r="C74" s="91" t="s">
        <v>241</v>
      </c>
      <c r="D74" s="91" t="s">
        <v>83</v>
      </c>
      <c r="E74" s="61">
        <v>350</v>
      </c>
      <c r="F74" s="93">
        <f>SUM(G74)</f>
        <v>-283.8</v>
      </c>
      <c r="G74" s="93">
        <v>-283.8</v>
      </c>
      <c r="H74" s="93"/>
      <c r="I74" s="93">
        <f t="shared" si="7"/>
        <v>66.19999999999999</v>
      </c>
    </row>
    <row r="75" spans="1:13" ht="50.25" customHeight="1">
      <c r="A75" s="29"/>
      <c r="B75" s="29" t="s">
        <v>50</v>
      </c>
      <c r="C75" s="91" t="s">
        <v>242</v>
      </c>
      <c r="D75" s="91"/>
      <c r="E75" s="61">
        <f>SUM(E77)</f>
        <v>48</v>
      </c>
      <c r="F75" s="93">
        <f>SUM(F77)</f>
        <v>-23</v>
      </c>
      <c r="G75" s="93">
        <f>SUM(G77)</f>
        <v>-23</v>
      </c>
      <c r="H75" s="93">
        <f>SUM(H77)</f>
        <v>0</v>
      </c>
      <c r="I75" s="93">
        <f>SUM(E75+F75)</f>
        <v>25</v>
      </c>
      <c r="M75" s="3"/>
    </row>
    <row r="76" spans="1:13" ht="31.5" customHeight="1">
      <c r="A76" s="29"/>
      <c r="B76" s="29" t="s">
        <v>243</v>
      </c>
      <c r="C76" s="91" t="s">
        <v>244</v>
      </c>
      <c r="D76" s="91"/>
      <c r="E76" s="61">
        <f aca="true" t="shared" si="8" ref="E76:H77">SUM(E77)</f>
        <v>48</v>
      </c>
      <c r="F76" s="93">
        <f t="shared" si="8"/>
        <v>-23</v>
      </c>
      <c r="G76" s="93">
        <f t="shared" si="8"/>
        <v>-23</v>
      </c>
      <c r="H76" s="93">
        <f t="shared" si="8"/>
        <v>0</v>
      </c>
      <c r="I76" s="93">
        <f>SUM(E76+F76)</f>
        <v>25</v>
      </c>
      <c r="M76" s="3"/>
    </row>
    <row r="77" spans="1:13" ht="47.25">
      <c r="A77" s="29"/>
      <c r="B77" s="29" t="s">
        <v>51</v>
      </c>
      <c r="C77" s="91" t="s">
        <v>245</v>
      </c>
      <c r="D77" s="91"/>
      <c r="E77" s="61">
        <f>SUM(E78+E79)</f>
        <v>48</v>
      </c>
      <c r="F77" s="93">
        <f t="shared" si="8"/>
        <v>-23</v>
      </c>
      <c r="G77" s="93">
        <f t="shared" si="8"/>
        <v>-23</v>
      </c>
      <c r="H77" s="93">
        <f t="shared" si="8"/>
        <v>0</v>
      </c>
      <c r="I77" s="93">
        <f t="shared" si="7"/>
        <v>25</v>
      </c>
      <c r="M77" s="3"/>
    </row>
    <row r="78" spans="1:13" ht="31.5">
      <c r="A78" s="29"/>
      <c r="B78" s="29" t="s">
        <v>9</v>
      </c>
      <c r="C78" s="91" t="s">
        <v>245</v>
      </c>
      <c r="D78" s="91" t="s">
        <v>83</v>
      </c>
      <c r="E78" s="61">
        <v>35</v>
      </c>
      <c r="F78" s="93">
        <f>SUM(G78)</f>
        <v>-23</v>
      </c>
      <c r="G78" s="93">
        <v>-23</v>
      </c>
      <c r="H78" s="93">
        <f>SUM(H96)</f>
        <v>0</v>
      </c>
      <c r="I78" s="93">
        <f t="shared" si="7"/>
        <v>12</v>
      </c>
      <c r="M78" s="3"/>
    </row>
    <row r="79" spans="1:13" ht="15" customHeight="1">
      <c r="A79" s="29"/>
      <c r="B79" s="29" t="s">
        <v>90</v>
      </c>
      <c r="C79" s="91" t="s">
        <v>241</v>
      </c>
      <c r="D79" s="91" t="s">
        <v>89</v>
      </c>
      <c r="E79" s="61">
        <v>13</v>
      </c>
      <c r="F79" s="93">
        <f>SUM(G79)</f>
        <v>0</v>
      </c>
      <c r="G79" s="93">
        <v>0</v>
      </c>
      <c r="H79" s="93"/>
      <c r="I79" s="93">
        <f>SUM(E79+F79)</f>
        <v>13</v>
      </c>
      <c r="M79" s="3"/>
    </row>
    <row r="80" spans="1:13" ht="31.5">
      <c r="A80" s="27"/>
      <c r="B80" s="29" t="s">
        <v>39</v>
      </c>
      <c r="C80" s="91" t="s">
        <v>250</v>
      </c>
      <c r="D80" s="91"/>
      <c r="E80" s="61">
        <f>SUM(E82)</f>
        <v>495</v>
      </c>
      <c r="F80" s="93">
        <f>SUM(F82)</f>
        <v>-3.5</v>
      </c>
      <c r="G80" s="93">
        <f>SUM(G82)</f>
        <v>-3.5</v>
      </c>
      <c r="H80" s="93">
        <f>SUM(H82)</f>
        <v>0</v>
      </c>
      <c r="I80" s="93">
        <f>SUM(E80+F80)</f>
        <v>491.5</v>
      </c>
      <c r="M80" s="3"/>
    </row>
    <row r="81" spans="1:13" ht="63.75" customHeight="1">
      <c r="A81" s="27"/>
      <c r="B81" s="29" t="s">
        <v>251</v>
      </c>
      <c r="C81" s="91" t="s">
        <v>252</v>
      </c>
      <c r="D81" s="91"/>
      <c r="E81" s="61">
        <f aca="true" t="shared" si="9" ref="E81:H82">SUM(E82)</f>
        <v>495</v>
      </c>
      <c r="F81" s="61">
        <f t="shared" si="9"/>
        <v>-3.5</v>
      </c>
      <c r="G81" s="61">
        <f t="shared" si="9"/>
        <v>-3.5</v>
      </c>
      <c r="H81" s="61">
        <f t="shared" si="9"/>
        <v>0</v>
      </c>
      <c r="I81" s="61">
        <f>SUM(I82)</f>
        <v>491.5</v>
      </c>
      <c r="M81" s="3"/>
    </row>
    <row r="82" spans="1:9" ht="31.5">
      <c r="A82" s="29"/>
      <c r="B82" s="29" t="s">
        <v>191</v>
      </c>
      <c r="C82" s="91" t="s">
        <v>406</v>
      </c>
      <c r="D82" s="91"/>
      <c r="E82" s="61">
        <f t="shared" si="9"/>
        <v>495</v>
      </c>
      <c r="F82" s="61">
        <f t="shared" si="9"/>
        <v>-3.5</v>
      </c>
      <c r="G82" s="61">
        <f t="shared" si="9"/>
        <v>-3.5</v>
      </c>
      <c r="H82" s="61">
        <f t="shared" si="9"/>
        <v>0</v>
      </c>
      <c r="I82" s="61">
        <f>SUM(I83)</f>
        <v>491.5</v>
      </c>
    </row>
    <row r="83" spans="1:9" ht="31.5" customHeight="1">
      <c r="A83" s="29"/>
      <c r="B83" s="29" t="s">
        <v>9</v>
      </c>
      <c r="C83" s="91" t="s">
        <v>406</v>
      </c>
      <c r="D83" s="91" t="s">
        <v>83</v>
      </c>
      <c r="E83" s="61">
        <v>495</v>
      </c>
      <c r="F83" s="93">
        <f>SUM(G83)</f>
        <v>-3.5</v>
      </c>
      <c r="G83" s="93">
        <v>-3.5</v>
      </c>
      <c r="H83" s="93"/>
      <c r="I83" s="93">
        <f>SUM(E83+F83)</f>
        <v>491.5</v>
      </c>
    </row>
    <row r="84" spans="1:12" ht="32.25" customHeight="1">
      <c r="A84" s="29"/>
      <c r="B84" s="29" t="s">
        <v>2</v>
      </c>
      <c r="C84" s="91" t="s">
        <v>253</v>
      </c>
      <c r="D84" s="91"/>
      <c r="E84" s="61">
        <f>SUM(E86)</f>
        <v>50</v>
      </c>
      <c r="F84" s="61">
        <f>SUM(F86)</f>
        <v>0</v>
      </c>
      <c r="G84" s="61">
        <f>SUM(G86)</f>
        <v>0</v>
      </c>
      <c r="H84" s="61">
        <f>SUM(H86)</f>
        <v>0</v>
      </c>
      <c r="I84" s="61">
        <f>SUM(I86)</f>
        <v>50</v>
      </c>
      <c r="J84" s="3"/>
      <c r="K84" s="3"/>
      <c r="L84" s="3"/>
    </row>
    <row r="85" spans="1:12" ht="46.5" customHeight="1">
      <c r="A85" s="29"/>
      <c r="B85" s="29" t="s">
        <v>254</v>
      </c>
      <c r="C85" s="91" t="s">
        <v>255</v>
      </c>
      <c r="D85" s="91"/>
      <c r="E85" s="61">
        <f>SUM(E86)</f>
        <v>50</v>
      </c>
      <c r="F85" s="93">
        <f>SUM(G85+H85)</f>
        <v>0</v>
      </c>
      <c r="G85" s="93">
        <f>SUM(G86)</f>
        <v>0</v>
      </c>
      <c r="H85" s="93"/>
      <c r="I85" s="93">
        <f>SUM(E85+F85)</f>
        <v>50</v>
      </c>
      <c r="J85" s="3"/>
      <c r="K85" s="3"/>
      <c r="L85" s="3"/>
    </row>
    <row r="86" spans="1:12" ht="47.25">
      <c r="A86" s="29"/>
      <c r="B86" s="29" t="s">
        <v>6</v>
      </c>
      <c r="C86" s="91" t="s">
        <v>256</v>
      </c>
      <c r="D86" s="91"/>
      <c r="E86" s="61">
        <f>SUM(E87)</f>
        <v>50</v>
      </c>
      <c r="F86" s="93">
        <f>SUM(G86+H86)</f>
        <v>0</v>
      </c>
      <c r="G86" s="93">
        <f>SUM(G87)</f>
        <v>0</v>
      </c>
      <c r="H86" s="93"/>
      <c r="I86" s="93">
        <f>SUM(E86+F86)</f>
        <v>50</v>
      </c>
      <c r="J86" s="3"/>
      <c r="K86" s="3"/>
      <c r="L86" s="3"/>
    </row>
    <row r="87" spans="1:12" ht="31.5">
      <c r="A87" s="29"/>
      <c r="B87" s="29" t="s">
        <v>9</v>
      </c>
      <c r="C87" s="91" t="s">
        <v>256</v>
      </c>
      <c r="D87" s="91" t="s">
        <v>83</v>
      </c>
      <c r="E87" s="61">
        <v>50</v>
      </c>
      <c r="F87" s="93">
        <f>SUM(G87+H87)</f>
        <v>0</v>
      </c>
      <c r="G87" s="93">
        <v>0</v>
      </c>
      <c r="H87" s="93"/>
      <c r="I87" s="93">
        <f>SUM(E87+F87)</f>
        <v>50</v>
      </c>
      <c r="J87" s="3"/>
      <c r="K87" s="3"/>
      <c r="L87" s="3"/>
    </row>
    <row r="88" spans="1:12" ht="33" customHeight="1">
      <c r="A88" s="29"/>
      <c r="B88" s="29" t="s">
        <v>0</v>
      </c>
      <c r="C88" s="91" t="s">
        <v>257</v>
      </c>
      <c r="D88" s="91"/>
      <c r="E88" s="61">
        <f>SUM(E90)</f>
        <v>4507.4</v>
      </c>
      <c r="F88" s="61">
        <f>SUM(F90)</f>
        <v>-690</v>
      </c>
      <c r="G88" s="61">
        <f>SUM(G90)</f>
        <v>-690</v>
      </c>
      <c r="H88" s="61">
        <f>SUM(H90)</f>
        <v>0</v>
      </c>
      <c r="I88" s="61">
        <f>SUM(I90)</f>
        <v>3817.3999999999996</v>
      </c>
      <c r="J88" s="3"/>
      <c r="K88" s="3"/>
      <c r="L88" s="3"/>
    </row>
    <row r="89" spans="1:12" ht="30.75" customHeight="1">
      <c r="A89" s="29"/>
      <c r="B89" s="29" t="s">
        <v>258</v>
      </c>
      <c r="C89" s="91" t="s">
        <v>259</v>
      </c>
      <c r="D89" s="91"/>
      <c r="E89" s="61">
        <f>SUM(E90)</f>
        <v>4507.4</v>
      </c>
      <c r="F89" s="93">
        <f aca="true" t="shared" si="10" ref="F89:F95">SUM(G89+H89)</f>
        <v>-690</v>
      </c>
      <c r="G89" s="93">
        <f>SUM(G90)</f>
        <v>-690</v>
      </c>
      <c r="H89" s="93"/>
      <c r="I89" s="93">
        <f>SUM(E89+F89)</f>
        <v>3817.3999999999996</v>
      </c>
      <c r="J89" s="3"/>
      <c r="K89" s="3"/>
      <c r="L89" s="3"/>
    </row>
    <row r="90" spans="1:12" ht="34.5" customHeight="1">
      <c r="A90" s="29"/>
      <c r="B90" s="29" t="s">
        <v>1</v>
      </c>
      <c r="C90" s="91" t="s">
        <v>260</v>
      </c>
      <c r="D90" s="91"/>
      <c r="E90" s="61">
        <f>SUM(E91)</f>
        <v>4507.4</v>
      </c>
      <c r="F90" s="93">
        <f t="shared" si="10"/>
        <v>-690</v>
      </c>
      <c r="G90" s="93">
        <f>SUM(G91)</f>
        <v>-690</v>
      </c>
      <c r="H90" s="93"/>
      <c r="I90" s="93">
        <f>SUM(E90+F90)</f>
        <v>3817.3999999999996</v>
      </c>
      <c r="J90" s="3"/>
      <c r="K90" s="3"/>
      <c r="L90" s="3"/>
    </row>
    <row r="91" spans="1:12" ht="31.5" customHeight="1">
      <c r="A91" s="29"/>
      <c r="B91" s="29" t="s">
        <v>9</v>
      </c>
      <c r="C91" s="91" t="s">
        <v>260</v>
      </c>
      <c r="D91" s="91" t="s">
        <v>83</v>
      </c>
      <c r="E91" s="61">
        <v>4507.4</v>
      </c>
      <c r="F91" s="93">
        <f t="shared" si="10"/>
        <v>-690</v>
      </c>
      <c r="G91" s="93">
        <v>-690</v>
      </c>
      <c r="H91" s="93"/>
      <c r="I91" s="93">
        <f>SUM(E91+F91)</f>
        <v>3817.3999999999996</v>
      </c>
      <c r="J91" s="3"/>
      <c r="K91" s="3"/>
      <c r="L91" s="3"/>
    </row>
    <row r="92" spans="1:9" ht="32.25" customHeight="1">
      <c r="A92" s="104"/>
      <c r="B92" s="29" t="s">
        <v>177</v>
      </c>
      <c r="C92" s="91" t="s">
        <v>261</v>
      </c>
      <c r="D92" s="91"/>
      <c r="E92" s="61">
        <f>SUM(E94)</f>
        <v>40</v>
      </c>
      <c r="F92" s="93">
        <f t="shared" si="10"/>
        <v>-13.5</v>
      </c>
      <c r="G92" s="93">
        <f>SUM(G94)</f>
        <v>-13.5</v>
      </c>
      <c r="H92" s="93"/>
      <c r="I92" s="93">
        <f aca="true" t="shared" si="11" ref="I92:I99">SUM(E92+F92)</f>
        <v>26.5</v>
      </c>
    </row>
    <row r="93" spans="1:9" ht="31.5">
      <c r="A93" s="104"/>
      <c r="B93" s="29" t="s">
        <v>262</v>
      </c>
      <c r="C93" s="91" t="s">
        <v>263</v>
      </c>
      <c r="D93" s="91"/>
      <c r="E93" s="61">
        <f>SUM(E94)</f>
        <v>40</v>
      </c>
      <c r="F93" s="93">
        <f t="shared" si="10"/>
        <v>-13.5</v>
      </c>
      <c r="G93" s="93">
        <f>SUM(G94)</f>
        <v>-13.5</v>
      </c>
      <c r="H93" s="93"/>
      <c r="I93" s="93">
        <f>SUM(E93+F93)</f>
        <v>26.5</v>
      </c>
    </row>
    <row r="94" spans="1:9" ht="32.25" customHeight="1">
      <c r="A94" s="104"/>
      <c r="B94" s="29" t="s">
        <v>264</v>
      </c>
      <c r="C94" s="91" t="s">
        <v>265</v>
      </c>
      <c r="D94" s="91"/>
      <c r="E94" s="61">
        <f>SUM(E95)</f>
        <v>40</v>
      </c>
      <c r="F94" s="93">
        <f t="shared" si="10"/>
        <v>-13.5</v>
      </c>
      <c r="G94" s="93">
        <f>SUM(G95)</f>
        <v>-13.5</v>
      </c>
      <c r="H94" s="93"/>
      <c r="I94" s="93">
        <f t="shared" si="11"/>
        <v>26.5</v>
      </c>
    </row>
    <row r="95" spans="1:9" ht="31.5">
      <c r="A95" s="104"/>
      <c r="B95" s="29" t="s">
        <v>9</v>
      </c>
      <c r="C95" s="91" t="s">
        <v>265</v>
      </c>
      <c r="D95" s="91" t="s">
        <v>83</v>
      </c>
      <c r="E95" s="61">
        <v>40</v>
      </c>
      <c r="F95" s="93">
        <f t="shared" si="10"/>
        <v>-13.5</v>
      </c>
      <c r="G95" s="93">
        <v>-13.5</v>
      </c>
      <c r="H95" s="93"/>
      <c r="I95" s="93">
        <f t="shared" si="11"/>
        <v>26.5</v>
      </c>
    </row>
    <row r="96" spans="1:9" ht="17.25" customHeight="1">
      <c r="A96" s="104"/>
      <c r="B96" s="29" t="s">
        <v>152</v>
      </c>
      <c r="C96" s="91" t="s">
        <v>246</v>
      </c>
      <c r="D96" s="91"/>
      <c r="E96" s="61">
        <f>SUM(E98)</f>
        <v>3351.3</v>
      </c>
      <c r="F96" s="93">
        <f>SUM(F98)</f>
        <v>0</v>
      </c>
      <c r="G96" s="93">
        <f>SUM(G98)</f>
        <v>0</v>
      </c>
      <c r="H96" s="93">
        <f>SUM(H98)</f>
        <v>0</v>
      </c>
      <c r="I96" s="93">
        <f t="shared" si="11"/>
        <v>3351.3</v>
      </c>
    </row>
    <row r="97" spans="1:9" ht="33" customHeight="1">
      <c r="A97" s="104"/>
      <c r="B97" s="29" t="s">
        <v>247</v>
      </c>
      <c r="C97" s="91" t="s">
        <v>248</v>
      </c>
      <c r="D97" s="91"/>
      <c r="E97" s="61">
        <f aca="true" t="shared" si="12" ref="E97:H98">SUM(E98)</f>
        <v>3351.3</v>
      </c>
      <c r="F97" s="93">
        <f t="shared" si="12"/>
        <v>0</v>
      </c>
      <c r="G97" s="93">
        <f t="shared" si="12"/>
        <v>0</v>
      </c>
      <c r="H97" s="93">
        <f t="shared" si="12"/>
        <v>0</v>
      </c>
      <c r="I97" s="93">
        <f>SUM(E97+F97)</f>
        <v>3351.3</v>
      </c>
    </row>
    <row r="98" spans="1:9" ht="31.5">
      <c r="A98" s="104"/>
      <c r="B98" s="29" t="s">
        <v>148</v>
      </c>
      <c r="C98" s="91" t="s">
        <v>249</v>
      </c>
      <c r="D98" s="91"/>
      <c r="E98" s="61">
        <f t="shared" si="12"/>
        <v>3351.3</v>
      </c>
      <c r="F98" s="93">
        <f t="shared" si="12"/>
        <v>0</v>
      </c>
      <c r="G98" s="93">
        <f t="shared" si="12"/>
        <v>0</v>
      </c>
      <c r="H98" s="93">
        <f t="shared" si="12"/>
        <v>0</v>
      </c>
      <c r="I98" s="93">
        <f t="shared" si="11"/>
        <v>3351.3</v>
      </c>
    </row>
    <row r="99" spans="1:9" ht="15.75" customHeight="1">
      <c r="A99" s="104"/>
      <c r="B99" s="34" t="s">
        <v>90</v>
      </c>
      <c r="C99" s="91" t="s">
        <v>249</v>
      </c>
      <c r="D99" s="91" t="s">
        <v>89</v>
      </c>
      <c r="E99" s="61">
        <v>3351.3</v>
      </c>
      <c r="F99" s="93">
        <f>SUM(G99)</f>
        <v>0</v>
      </c>
      <c r="G99" s="93">
        <v>0</v>
      </c>
      <c r="H99" s="93"/>
      <c r="I99" s="93">
        <f t="shared" si="11"/>
        <v>3351.3</v>
      </c>
    </row>
    <row r="100" spans="1:10" ht="31.5">
      <c r="A100" s="27">
        <v>7</v>
      </c>
      <c r="B100" s="27" t="s">
        <v>15</v>
      </c>
      <c r="C100" s="88" t="s">
        <v>274</v>
      </c>
      <c r="D100" s="88"/>
      <c r="E100" s="85">
        <f>SUM(E101+E110)</f>
        <v>93781.29999999999</v>
      </c>
      <c r="F100" s="85">
        <f>SUM(F101+F110)</f>
        <v>0</v>
      </c>
      <c r="G100" s="85">
        <f>SUM(G101+G110)</f>
        <v>0</v>
      </c>
      <c r="H100" s="85">
        <f>SUM(H101+H110)</f>
        <v>0</v>
      </c>
      <c r="I100" s="85">
        <f>SUM(I101+I110)</f>
        <v>93781.29999999999</v>
      </c>
      <c r="J100" s="64"/>
    </row>
    <row r="101" spans="1:9" ht="31.5" customHeight="1">
      <c r="A101" s="27"/>
      <c r="B101" s="29" t="s">
        <v>369</v>
      </c>
      <c r="C101" s="91" t="s">
        <v>275</v>
      </c>
      <c r="D101" s="91"/>
      <c r="E101" s="61">
        <f>SUM(E102+E107)</f>
        <v>93781.29999999999</v>
      </c>
      <c r="F101" s="61">
        <f>SUM(G101:H101)</f>
        <v>0</v>
      </c>
      <c r="G101" s="61">
        <f>SUM(G102+G107)</f>
        <v>0</v>
      </c>
      <c r="H101" s="61">
        <f>SUM(H102+H107)</f>
        <v>0</v>
      </c>
      <c r="I101" s="61">
        <f>SUM(E101:F101)</f>
        <v>93781.29999999999</v>
      </c>
    </row>
    <row r="102" spans="1:12" ht="47.25">
      <c r="A102" s="27"/>
      <c r="B102" s="29" t="s">
        <v>276</v>
      </c>
      <c r="C102" s="91" t="s">
        <v>277</v>
      </c>
      <c r="D102" s="91"/>
      <c r="E102" s="61">
        <f>SUM(E103+E105)</f>
        <v>3235.4</v>
      </c>
      <c r="F102" s="61">
        <f>SUM(F103+F105)</f>
        <v>0</v>
      </c>
      <c r="G102" s="61">
        <f>SUM(G103+G105)</f>
        <v>0</v>
      </c>
      <c r="H102" s="61">
        <f>SUM(H103+H105)</f>
        <v>0</v>
      </c>
      <c r="I102" s="61">
        <f>SUM(I103+I105)</f>
        <v>3235.4</v>
      </c>
      <c r="J102" s="31"/>
      <c r="K102" s="31"/>
      <c r="L102" s="31"/>
    </row>
    <row r="103" spans="1:9" ht="31.5">
      <c r="A103" s="27"/>
      <c r="B103" s="29" t="s">
        <v>185</v>
      </c>
      <c r="C103" s="91" t="s">
        <v>278</v>
      </c>
      <c r="D103" s="91"/>
      <c r="E103" s="61">
        <f>SUM(E104)</f>
        <v>3235.4</v>
      </c>
      <c r="F103" s="61">
        <f>SUM(F104)</f>
        <v>0</v>
      </c>
      <c r="G103" s="61">
        <f>SUM(G104)</f>
        <v>0</v>
      </c>
      <c r="H103" s="61">
        <f>SUM(H104)</f>
        <v>0</v>
      </c>
      <c r="I103" s="61">
        <f>SUM(I104)</f>
        <v>3235.4</v>
      </c>
    </row>
    <row r="104" spans="1:9" ht="31.5">
      <c r="A104" s="27"/>
      <c r="B104" s="29" t="s">
        <v>9</v>
      </c>
      <c r="C104" s="91" t="s">
        <v>278</v>
      </c>
      <c r="D104" s="91" t="s">
        <v>83</v>
      </c>
      <c r="E104" s="61">
        <v>3235.4</v>
      </c>
      <c r="F104" s="93">
        <f>SUM(G104+H104)</f>
        <v>0</v>
      </c>
      <c r="G104" s="93">
        <v>0</v>
      </c>
      <c r="H104" s="93">
        <v>0</v>
      </c>
      <c r="I104" s="93">
        <f>SUM(E104+F104)</f>
        <v>3235.4</v>
      </c>
    </row>
    <row r="105" spans="1:9" ht="47.25" customHeight="1" hidden="1">
      <c r="A105" s="27"/>
      <c r="B105" s="29" t="s">
        <v>279</v>
      </c>
      <c r="C105" s="94" t="s">
        <v>280</v>
      </c>
      <c r="D105" s="91"/>
      <c r="E105" s="61">
        <f>SUM(E106)</f>
        <v>0</v>
      </c>
      <c r="F105" s="61">
        <f>SUM(G105+H105)</f>
        <v>0</v>
      </c>
      <c r="G105" s="61">
        <f>SUM(G106)</f>
        <v>0</v>
      </c>
      <c r="H105" s="61">
        <f>SUM(H106)</f>
        <v>0</v>
      </c>
      <c r="I105" s="61">
        <f>SUM(E105+F105)</f>
        <v>0</v>
      </c>
    </row>
    <row r="106" spans="1:9" ht="31.5" customHeight="1" hidden="1">
      <c r="A106" s="27"/>
      <c r="B106" s="29" t="s">
        <v>9</v>
      </c>
      <c r="C106" s="94" t="s">
        <v>280</v>
      </c>
      <c r="D106" s="91" t="s">
        <v>83</v>
      </c>
      <c r="E106" s="61">
        <v>0</v>
      </c>
      <c r="F106" s="61">
        <f>SUM(G106+H106)</f>
        <v>0</v>
      </c>
      <c r="G106" s="61">
        <v>0</v>
      </c>
      <c r="H106" s="61">
        <v>0</v>
      </c>
      <c r="I106" s="93">
        <f>SUM(E106+F106)</f>
        <v>0</v>
      </c>
    </row>
    <row r="107" spans="1:9" ht="63">
      <c r="A107" s="27"/>
      <c r="B107" s="90" t="s">
        <v>160</v>
      </c>
      <c r="C107" s="91" t="s">
        <v>161</v>
      </c>
      <c r="D107" s="92"/>
      <c r="E107" s="61">
        <f>SUM(E108)</f>
        <v>90545.9</v>
      </c>
      <c r="F107" s="61">
        <f>SUM(F108)</f>
        <v>0</v>
      </c>
      <c r="G107" s="61">
        <v>0</v>
      </c>
      <c r="H107" s="61">
        <f>SUM(H108)</f>
        <v>0</v>
      </c>
      <c r="I107" s="61">
        <f>SUM(E107+F107)</f>
        <v>90545.9</v>
      </c>
    </row>
    <row r="108" spans="1:9" ht="47.25">
      <c r="A108" s="27"/>
      <c r="B108" s="90" t="s">
        <v>162</v>
      </c>
      <c r="C108" s="94" t="s">
        <v>163</v>
      </c>
      <c r="D108" s="92"/>
      <c r="E108" s="61">
        <f>SUM(E109)</f>
        <v>90545.9</v>
      </c>
      <c r="F108" s="61">
        <f>SUM(G108+H108)</f>
        <v>0</v>
      </c>
      <c r="G108" s="61">
        <f>SUM(G109)</f>
        <v>0</v>
      </c>
      <c r="H108" s="61">
        <f>SUM(H109)</f>
        <v>0</v>
      </c>
      <c r="I108" s="61">
        <f>SUM(I109)</f>
        <v>90545.9</v>
      </c>
    </row>
    <row r="109" spans="1:9" ht="31.5">
      <c r="A109" s="27"/>
      <c r="B109" s="90" t="s">
        <v>9</v>
      </c>
      <c r="C109" s="94" t="s">
        <v>163</v>
      </c>
      <c r="D109" s="92" t="s">
        <v>83</v>
      </c>
      <c r="E109" s="61">
        <v>90545.9</v>
      </c>
      <c r="F109" s="61">
        <f>SUM(G109+H109)</f>
        <v>0</v>
      </c>
      <c r="G109" s="61">
        <v>0</v>
      </c>
      <c r="H109" s="61">
        <v>0</v>
      </c>
      <c r="I109" s="93">
        <f>SUM(E109+F109)</f>
        <v>90545.9</v>
      </c>
    </row>
    <row r="110" spans="1:9" ht="15.75" customHeight="1" hidden="1">
      <c r="A110" s="27"/>
      <c r="B110" s="29" t="s">
        <v>155</v>
      </c>
      <c r="C110" s="91" t="s">
        <v>281</v>
      </c>
      <c r="D110" s="91"/>
      <c r="E110" s="61">
        <f>SUM(E112)</f>
        <v>0</v>
      </c>
      <c r="F110" s="61">
        <f>SUM(F112)</f>
        <v>0</v>
      </c>
      <c r="G110" s="61">
        <f>SUM(G112)</f>
        <v>0</v>
      </c>
      <c r="H110" s="61">
        <f>SUM(H112)</f>
        <v>0</v>
      </c>
      <c r="I110" s="61">
        <f>SUM(I112)</f>
        <v>0</v>
      </c>
    </row>
    <row r="111" spans="1:9" ht="47.25" customHeight="1" hidden="1">
      <c r="A111" s="27"/>
      <c r="B111" s="29" t="s">
        <v>282</v>
      </c>
      <c r="C111" s="91" t="s">
        <v>283</v>
      </c>
      <c r="D111" s="91"/>
      <c r="E111" s="61">
        <f aca="true" t="shared" si="13" ref="E111:H112">SUM(E112)</f>
        <v>0</v>
      </c>
      <c r="F111" s="61">
        <f t="shared" si="13"/>
        <v>0</v>
      </c>
      <c r="G111" s="61">
        <f t="shared" si="13"/>
        <v>0</v>
      </c>
      <c r="H111" s="61">
        <f t="shared" si="13"/>
        <v>0</v>
      </c>
      <c r="I111" s="93">
        <f>SUM(E111+F111)</f>
        <v>0</v>
      </c>
    </row>
    <row r="112" spans="1:9" ht="31.5" customHeight="1" hidden="1">
      <c r="A112" s="27"/>
      <c r="B112" s="29" t="s">
        <v>95</v>
      </c>
      <c r="C112" s="91" t="s">
        <v>284</v>
      </c>
      <c r="D112" s="91"/>
      <c r="E112" s="61">
        <f t="shared" si="13"/>
        <v>0</v>
      </c>
      <c r="F112" s="61">
        <f t="shared" si="13"/>
        <v>0</v>
      </c>
      <c r="G112" s="61">
        <f t="shared" si="13"/>
        <v>0</v>
      </c>
      <c r="H112" s="61">
        <f t="shared" si="13"/>
        <v>0</v>
      </c>
      <c r="I112" s="61">
        <f>SUM(I113)</f>
        <v>0</v>
      </c>
    </row>
    <row r="113" spans="1:9" ht="31.5" customHeight="1" hidden="1">
      <c r="A113" s="27"/>
      <c r="B113" s="29" t="s">
        <v>9</v>
      </c>
      <c r="C113" s="91" t="s">
        <v>284</v>
      </c>
      <c r="D113" s="91" t="s">
        <v>83</v>
      </c>
      <c r="E113" s="61">
        <v>0</v>
      </c>
      <c r="F113" s="93">
        <f>SUM(G113+H113)</f>
        <v>0</v>
      </c>
      <c r="G113" s="93">
        <v>0</v>
      </c>
      <c r="H113" s="93">
        <v>0</v>
      </c>
      <c r="I113" s="93">
        <f>SUM(E113+F113)</f>
        <v>0</v>
      </c>
    </row>
    <row r="114" spans="1:9" ht="47.25">
      <c r="A114" s="105">
        <v>8</v>
      </c>
      <c r="B114" s="41" t="s">
        <v>27</v>
      </c>
      <c r="C114" s="88" t="s">
        <v>285</v>
      </c>
      <c r="D114" s="88"/>
      <c r="E114" s="85">
        <f>SUM(E115)</f>
        <v>100</v>
      </c>
      <c r="F114" s="85">
        <f>SUM(F115)</f>
        <v>0</v>
      </c>
      <c r="G114" s="85">
        <f>SUM(G115)</f>
        <v>0</v>
      </c>
      <c r="H114" s="85">
        <f>SUM(H115)</f>
        <v>0</v>
      </c>
      <c r="I114" s="85">
        <f>SUM(I115)</f>
        <v>100</v>
      </c>
    </row>
    <row r="115" spans="1:9" ht="47.25">
      <c r="A115" s="104"/>
      <c r="B115" s="39" t="s">
        <v>16</v>
      </c>
      <c r="C115" s="91" t="s">
        <v>286</v>
      </c>
      <c r="D115" s="91"/>
      <c r="E115" s="61">
        <f>SUM(E117)</f>
        <v>100</v>
      </c>
      <c r="F115" s="61">
        <f>SUM(G115+H115)</f>
        <v>0</v>
      </c>
      <c r="G115" s="61">
        <f>SUM(G117)</f>
        <v>0</v>
      </c>
      <c r="H115" s="61">
        <f>SUM(H117)</f>
        <v>0</v>
      </c>
      <c r="I115" s="61">
        <f>SUM(I117)</f>
        <v>100</v>
      </c>
    </row>
    <row r="116" spans="1:9" ht="48" customHeight="1">
      <c r="A116" s="104"/>
      <c r="B116" s="39" t="s">
        <v>382</v>
      </c>
      <c r="C116" s="91" t="s">
        <v>288</v>
      </c>
      <c r="D116" s="91"/>
      <c r="E116" s="61">
        <f>SUM(E117)</f>
        <v>100</v>
      </c>
      <c r="F116" s="93">
        <f>SUM(F117)</f>
        <v>0</v>
      </c>
      <c r="G116" s="93">
        <f aca="true" t="shared" si="14" ref="G116:I117">SUM(G117)</f>
        <v>0</v>
      </c>
      <c r="H116" s="93">
        <f t="shared" si="14"/>
        <v>0</v>
      </c>
      <c r="I116" s="93">
        <f t="shared" si="14"/>
        <v>100</v>
      </c>
    </row>
    <row r="117" spans="1:11" ht="47.25">
      <c r="A117" s="104"/>
      <c r="B117" s="39" t="s">
        <v>96</v>
      </c>
      <c r="C117" s="91" t="s">
        <v>289</v>
      </c>
      <c r="D117" s="91"/>
      <c r="E117" s="61">
        <f>SUM(E118)</f>
        <v>100</v>
      </c>
      <c r="F117" s="93">
        <f>SUM(F118)</f>
        <v>0</v>
      </c>
      <c r="G117" s="93">
        <f t="shared" si="14"/>
        <v>0</v>
      </c>
      <c r="H117" s="93">
        <f t="shared" si="14"/>
        <v>0</v>
      </c>
      <c r="I117" s="93">
        <f t="shared" si="14"/>
        <v>100</v>
      </c>
      <c r="K117" s="29"/>
    </row>
    <row r="118" spans="1:9" ht="32.25" customHeight="1">
      <c r="A118" s="104"/>
      <c r="B118" s="29" t="s">
        <v>9</v>
      </c>
      <c r="C118" s="91" t="s">
        <v>289</v>
      </c>
      <c r="D118" s="91" t="s">
        <v>83</v>
      </c>
      <c r="E118" s="61">
        <v>100</v>
      </c>
      <c r="F118" s="93">
        <f>SUM(G118+H118)</f>
        <v>0</v>
      </c>
      <c r="G118" s="93">
        <v>0</v>
      </c>
      <c r="H118" s="93"/>
      <c r="I118" s="93">
        <f>SUM(E118+F118)</f>
        <v>100</v>
      </c>
    </row>
    <row r="119" spans="1:13" ht="31.5" customHeight="1">
      <c r="A119" s="105">
        <v>9</v>
      </c>
      <c r="B119" s="27" t="s">
        <v>501</v>
      </c>
      <c r="C119" s="88" t="s">
        <v>290</v>
      </c>
      <c r="D119" s="88"/>
      <c r="E119" s="85">
        <f aca="true" t="shared" si="15" ref="E119:L119">SUM(E120)</f>
        <v>1902.3</v>
      </c>
      <c r="F119" s="85">
        <f t="shared" si="15"/>
        <v>0</v>
      </c>
      <c r="G119" s="85">
        <f t="shared" si="15"/>
        <v>0</v>
      </c>
      <c r="H119" s="85">
        <f t="shared" si="15"/>
        <v>0</v>
      </c>
      <c r="I119" s="85">
        <f t="shared" si="15"/>
        <v>1902.3</v>
      </c>
      <c r="J119" s="85">
        <f t="shared" si="15"/>
        <v>0</v>
      </c>
      <c r="K119" s="85">
        <f t="shared" si="15"/>
        <v>0</v>
      </c>
      <c r="L119" s="85">
        <f t="shared" si="15"/>
        <v>0</v>
      </c>
      <c r="M119" s="85"/>
    </row>
    <row r="120" spans="1:9" ht="30.75" customHeight="1">
      <c r="A120" s="104"/>
      <c r="B120" s="90" t="s">
        <v>398</v>
      </c>
      <c r="C120" s="91" t="s">
        <v>291</v>
      </c>
      <c r="D120" s="91"/>
      <c r="E120" s="61">
        <f>SUM(E122)</f>
        <v>1902.3</v>
      </c>
      <c r="F120" s="61">
        <f>SUM(F122)</f>
        <v>0</v>
      </c>
      <c r="G120" s="61">
        <f>SUM(G122)</f>
        <v>0</v>
      </c>
      <c r="H120" s="61">
        <f>SUM(H122)</f>
        <v>0</v>
      </c>
      <c r="I120" s="61">
        <f>SUM(I122)</f>
        <v>1902.3</v>
      </c>
    </row>
    <row r="121" spans="1:9" ht="31.5">
      <c r="A121" s="104"/>
      <c r="B121" s="90" t="s">
        <v>399</v>
      </c>
      <c r="C121" s="91" t="s">
        <v>292</v>
      </c>
      <c r="D121" s="91"/>
      <c r="E121" s="61">
        <f>SUM(E122)</f>
        <v>1902.3</v>
      </c>
      <c r="F121" s="61">
        <f>SUM(F122)</f>
        <v>0</v>
      </c>
      <c r="G121" s="61">
        <f>SUM(G122)</f>
        <v>0</v>
      </c>
      <c r="H121" s="61">
        <f>SUM(H122)</f>
        <v>0</v>
      </c>
      <c r="I121" s="61">
        <f>SUM(I122)</f>
        <v>1902.3</v>
      </c>
    </row>
    <row r="122" spans="1:9" ht="32.25" customHeight="1">
      <c r="A122" s="104"/>
      <c r="B122" s="90" t="s">
        <v>400</v>
      </c>
      <c r="C122" s="91" t="s">
        <v>293</v>
      </c>
      <c r="D122" s="91"/>
      <c r="E122" s="61">
        <f>SUM(E124+E123)</f>
        <v>1902.3</v>
      </c>
      <c r="F122" s="61">
        <f>SUM(F124+F123)</f>
        <v>0</v>
      </c>
      <c r="G122" s="61">
        <f>SUM(G124+G123)</f>
        <v>0</v>
      </c>
      <c r="H122" s="61">
        <f>SUM(H124+H123)</f>
        <v>0</v>
      </c>
      <c r="I122" s="61">
        <f>SUM(I124+I123)</f>
        <v>1902.3</v>
      </c>
    </row>
    <row r="123" spans="1:9" ht="32.25" customHeight="1">
      <c r="A123" s="104"/>
      <c r="B123" s="29" t="s">
        <v>9</v>
      </c>
      <c r="C123" s="91" t="s">
        <v>293</v>
      </c>
      <c r="D123" s="91" t="s">
        <v>83</v>
      </c>
      <c r="E123" s="61">
        <v>1800</v>
      </c>
      <c r="F123" s="93">
        <f>SUM(G123+H123)</f>
        <v>0</v>
      </c>
      <c r="G123" s="93">
        <v>0</v>
      </c>
      <c r="H123" s="93">
        <v>0</v>
      </c>
      <c r="I123" s="93">
        <f>SUM(E123+F123)</f>
        <v>1800</v>
      </c>
    </row>
    <row r="124" spans="1:9" ht="16.5" customHeight="1">
      <c r="A124" s="104"/>
      <c r="B124" s="34" t="s">
        <v>90</v>
      </c>
      <c r="C124" s="91" t="s">
        <v>293</v>
      </c>
      <c r="D124" s="91" t="s">
        <v>89</v>
      </c>
      <c r="E124" s="61">
        <v>102.3</v>
      </c>
      <c r="F124" s="93">
        <f>SUM(G124)</f>
        <v>0</v>
      </c>
      <c r="G124" s="93">
        <v>0</v>
      </c>
      <c r="H124" s="93"/>
      <c r="I124" s="93">
        <f>SUM(E124+F124)</f>
        <v>102.3</v>
      </c>
    </row>
    <row r="125" spans="1:12" ht="34.5" customHeight="1">
      <c r="A125" s="27">
        <v>10</v>
      </c>
      <c r="B125" s="27" t="s">
        <v>32</v>
      </c>
      <c r="C125" s="88" t="s">
        <v>295</v>
      </c>
      <c r="D125" s="88"/>
      <c r="E125" s="85">
        <f>SUM(E126+E136+E132+E140)</f>
        <v>65823.6</v>
      </c>
      <c r="F125" s="85">
        <f>SUM(F126+F136+F132+F140)</f>
        <v>0</v>
      </c>
      <c r="G125" s="85">
        <f>SUM(G126+G136+G132+G140)</f>
        <v>0</v>
      </c>
      <c r="H125" s="85">
        <f>SUM(H126+H136+H132+H140)</f>
        <v>0</v>
      </c>
      <c r="I125" s="85">
        <f>SUM(I126+I136+I132+I140)</f>
        <v>65823.6</v>
      </c>
      <c r="J125" s="85">
        <f>SUM(J126+J136+J132)</f>
        <v>0</v>
      </c>
      <c r="K125" s="85">
        <f>SUM(K126+K136+K132)</f>
        <v>0</v>
      </c>
      <c r="L125" s="85">
        <f>SUM(L126+L136+L132)</f>
        <v>0</v>
      </c>
    </row>
    <row r="126" spans="1:9" ht="31.5" customHeight="1">
      <c r="A126" s="104"/>
      <c r="B126" s="29" t="s">
        <v>17</v>
      </c>
      <c r="C126" s="91" t="s">
        <v>296</v>
      </c>
      <c r="D126" s="91"/>
      <c r="E126" s="61">
        <f aca="true" t="shared" si="16" ref="E126:I127">SUM(E127)</f>
        <v>3377.6</v>
      </c>
      <c r="F126" s="61">
        <f t="shared" si="16"/>
        <v>0</v>
      </c>
      <c r="G126" s="61">
        <f t="shared" si="16"/>
        <v>0</v>
      </c>
      <c r="H126" s="61">
        <f t="shared" si="16"/>
        <v>0</v>
      </c>
      <c r="I126" s="61">
        <f t="shared" si="16"/>
        <v>3377.6</v>
      </c>
    </row>
    <row r="127" spans="1:9" ht="34.5" customHeight="1">
      <c r="A127" s="104"/>
      <c r="B127" s="29" t="s">
        <v>297</v>
      </c>
      <c r="C127" s="91" t="s">
        <v>298</v>
      </c>
      <c r="D127" s="91"/>
      <c r="E127" s="61">
        <f t="shared" si="16"/>
        <v>3377.6</v>
      </c>
      <c r="F127" s="61">
        <f t="shared" si="16"/>
        <v>0</v>
      </c>
      <c r="G127" s="61">
        <f t="shared" si="16"/>
        <v>0</v>
      </c>
      <c r="H127" s="61">
        <f t="shared" si="16"/>
        <v>0</v>
      </c>
      <c r="I127" s="61">
        <f t="shared" si="16"/>
        <v>3377.6</v>
      </c>
    </row>
    <row r="128" spans="1:12" ht="31.5" customHeight="1">
      <c r="A128" s="104"/>
      <c r="B128" s="29" t="s">
        <v>190</v>
      </c>
      <c r="C128" s="91" t="s">
        <v>299</v>
      </c>
      <c r="D128" s="91"/>
      <c r="E128" s="61">
        <f>SUM(E129+E130+E131)</f>
        <v>3377.6</v>
      </c>
      <c r="F128" s="61">
        <f>SUM(F129+F130+F131)</f>
        <v>0</v>
      </c>
      <c r="G128" s="61">
        <f>SUM(G129+G130+G131)</f>
        <v>0</v>
      </c>
      <c r="H128" s="61">
        <f>SUM(H129+H130+H131)</f>
        <v>0</v>
      </c>
      <c r="I128" s="61">
        <f>SUM(I129+I130+I131)</f>
        <v>3377.6</v>
      </c>
      <c r="J128" s="61">
        <f>SUM(J129)</f>
        <v>0</v>
      </c>
      <c r="K128" s="61">
        <f>SUM(K129)</f>
        <v>0</v>
      </c>
      <c r="L128" s="61">
        <f>SUM(L129)</f>
        <v>0</v>
      </c>
    </row>
    <row r="129" spans="1:9" ht="31.5">
      <c r="A129" s="104"/>
      <c r="B129" s="29" t="s">
        <v>9</v>
      </c>
      <c r="C129" s="91" t="s">
        <v>299</v>
      </c>
      <c r="D129" s="91" t="s">
        <v>83</v>
      </c>
      <c r="E129" s="61">
        <v>3377.6</v>
      </c>
      <c r="F129" s="93">
        <f>SUM(G129+H129)</f>
        <v>-1614.7</v>
      </c>
      <c r="G129" s="93">
        <v>-1614.7</v>
      </c>
      <c r="H129" s="93">
        <v>0</v>
      </c>
      <c r="I129" s="93">
        <f>SUM(E129+F129)</f>
        <v>1762.8999999999999</v>
      </c>
    </row>
    <row r="130" spans="1:9" ht="0.75" customHeight="1">
      <c r="A130" s="104"/>
      <c r="B130" s="90" t="s">
        <v>92</v>
      </c>
      <c r="C130" s="91" t="s">
        <v>299</v>
      </c>
      <c r="D130" s="91" t="s">
        <v>91</v>
      </c>
      <c r="E130" s="61">
        <v>0</v>
      </c>
      <c r="F130" s="93">
        <f>SUM(G130+H130)</f>
        <v>0</v>
      </c>
      <c r="G130" s="93">
        <v>0</v>
      </c>
      <c r="H130" s="93">
        <v>0</v>
      </c>
      <c r="I130" s="93">
        <f>SUM(E130+F130)</f>
        <v>0</v>
      </c>
    </row>
    <row r="131" spans="1:9" ht="31.5">
      <c r="A131" s="104"/>
      <c r="B131" s="29" t="s">
        <v>233</v>
      </c>
      <c r="C131" s="91" t="s">
        <v>299</v>
      </c>
      <c r="D131" s="91" t="s">
        <v>93</v>
      </c>
      <c r="E131" s="61">
        <v>0</v>
      </c>
      <c r="F131" s="93">
        <f>SUM(G131+H131)</f>
        <v>1614.7</v>
      </c>
      <c r="G131" s="93">
        <v>1614.7</v>
      </c>
      <c r="H131" s="93">
        <v>0</v>
      </c>
      <c r="I131" s="93">
        <f>SUM(E131+F131)</f>
        <v>1614.7</v>
      </c>
    </row>
    <row r="132" spans="1:9" ht="16.5">
      <c r="A132" s="104"/>
      <c r="B132" s="90" t="s">
        <v>164</v>
      </c>
      <c r="C132" s="91" t="s">
        <v>165</v>
      </c>
      <c r="D132" s="92"/>
      <c r="E132" s="61">
        <f>SUM(E133)</f>
        <v>6302.6</v>
      </c>
      <c r="F132" s="61">
        <f>SUM(F133)</f>
        <v>0</v>
      </c>
      <c r="G132" s="61">
        <f>SUM(G133)</f>
        <v>0</v>
      </c>
      <c r="H132" s="61">
        <f>SUM(H133)</f>
        <v>0</v>
      </c>
      <c r="I132" s="61">
        <f>SUM(I133)</f>
        <v>6302.6</v>
      </c>
    </row>
    <row r="133" spans="1:9" ht="18.75" customHeight="1">
      <c r="A133" s="104"/>
      <c r="B133" s="90" t="s">
        <v>166</v>
      </c>
      <c r="C133" s="91" t="s">
        <v>167</v>
      </c>
      <c r="D133" s="92"/>
      <c r="E133" s="61">
        <f>SUM(E134)</f>
        <v>6302.6</v>
      </c>
      <c r="F133" s="61">
        <f>SUM(G133+H133)</f>
        <v>0</v>
      </c>
      <c r="G133" s="61">
        <f>SUM(G134)</f>
        <v>0</v>
      </c>
      <c r="H133" s="61">
        <f>SUM(H134)</f>
        <v>0</v>
      </c>
      <c r="I133" s="61">
        <f>SUM(E133+F133)</f>
        <v>6302.6</v>
      </c>
    </row>
    <row r="134" spans="1:9" ht="31.5">
      <c r="A134" s="104"/>
      <c r="B134" s="90" t="s">
        <v>168</v>
      </c>
      <c r="C134" s="91" t="s">
        <v>169</v>
      </c>
      <c r="D134" s="92"/>
      <c r="E134" s="61">
        <f>SUM(E135)</f>
        <v>6302.6</v>
      </c>
      <c r="F134" s="61">
        <f>SUM(F135)</f>
        <v>0</v>
      </c>
      <c r="G134" s="61">
        <f>SUM(G135)</f>
        <v>0</v>
      </c>
      <c r="H134" s="61">
        <f>SUM(H135)</f>
        <v>0</v>
      </c>
      <c r="I134" s="61">
        <f>SUM(I135)</f>
        <v>6302.6</v>
      </c>
    </row>
    <row r="135" spans="1:9" ht="31.5">
      <c r="A135" s="104"/>
      <c r="B135" s="90" t="s">
        <v>9</v>
      </c>
      <c r="C135" s="91" t="s">
        <v>169</v>
      </c>
      <c r="D135" s="92" t="s">
        <v>83</v>
      </c>
      <c r="E135" s="61">
        <v>6302.6</v>
      </c>
      <c r="F135" s="61">
        <f>SUM(G135+H135)</f>
        <v>0</v>
      </c>
      <c r="G135" s="93">
        <v>0</v>
      </c>
      <c r="H135" s="93">
        <v>0</v>
      </c>
      <c r="I135" s="93">
        <f>SUM(E135+F135)</f>
        <v>6302.6</v>
      </c>
    </row>
    <row r="136" spans="1:9" ht="16.5" customHeight="1">
      <c r="A136" s="104"/>
      <c r="B136" s="90" t="s">
        <v>171</v>
      </c>
      <c r="C136" s="91" t="s">
        <v>170</v>
      </c>
      <c r="D136" s="92"/>
      <c r="E136" s="61">
        <f>SUM(E137)</f>
        <v>56143.4</v>
      </c>
      <c r="F136" s="61">
        <f>SUM(F137)</f>
        <v>0</v>
      </c>
      <c r="G136" s="61">
        <f>SUM(G137)</f>
        <v>0</v>
      </c>
      <c r="H136" s="61">
        <f>SUM(H137)</f>
        <v>0</v>
      </c>
      <c r="I136" s="61">
        <f>SUM(I137)</f>
        <v>56143.4</v>
      </c>
    </row>
    <row r="137" spans="1:9" ht="17.25" customHeight="1">
      <c r="A137" s="104"/>
      <c r="B137" s="90" t="s">
        <v>173</v>
      </c>
      <c r="C137" s="91" t="s">
        <v>172</v>
      </c>
      <c r="D137" s="92"/>
      <c r="E137" s="61">
        <f>SUM(E138)</f>
        <v>56143.4</v>
      </c>
      <c r="F137" s="61">
        <f>SUM(G137+H137)</f>
        <v>0</v>
      </c>
      <c r="G137" s="61">
        <f>SUM(G138)</f>
        <v>0</v>
      </c>
      <c r="H137" s="61">
        <f>SUM(H138)</f>
        <v>0</v>
      </c>
      <c r="I137" s="61">
        <f>SUM(E137+F137)</f>
        <v>56143.4</v>
      </c>
    </row>
    <row r="138" spans="1:9" ht="47.25">
      <c r="A138" s="104"/>
      <c r="B138" s="90" t="s">
        <v>175</v>
      </c>
      <c r="C138" s="91" t="s">
        <v>174</v>
      </c>
      <c r="D138" s="92"/>
      <c r="E138" s="61">
        <f>SUM(E139)</f>
        <v>56143.4</v>
      </c>
      <c r="F138" s="61">
        <f>SUM(F139)</f>
        <v>0</v>
      </c>
      <c r="G138" s="61">
        <f>SUM(G139)</f>
        <v>0</v>
      </c>
      <c r="H138" s="61">
        <f>SUM(H139)</f>
        <v>0</v>
      </c>
      <c r="I138" s="61">
        <f>SUM(I139)</f>
        <v>56143.4</v>
      </c>
    </row>
    <row r="139" spans="1:9" ht="30.75" customHeight="1">
      <c r="A139" s="104"/>
      <c r="B139" s="29" t="s">
        <v>233</v>
      </c>
      <c r="C139" s="91" t="s">
        <v>174</v>
      </c>
      <c r="D139" s="92" t="s">
        <v>93</v>
      </c>
      <c r="E139" s="61">
        <v>56143.4</v>
      </c>
      <c r="F139" s="61">
        <f>SUM(G139+H139)</f>
        <v>0</v>
      </c>
      <c r="G139" s="93">
        <v>0</v>
      </c>
      <c r="H139" s="93">
        <v>0</v>
      </c>
      <c r="I139" s="93">
        <f>SUM(E139+F139)</f>
        <v>56143.4</v>
      </c>
    </row>
    <row r="140" spans="1:9" ht="16.5" hidden="1">
      <c r="A140" s="104"/>
      <c r="B140" s="90" t="s">
        <v>626</v>
      </c>
      <c r="C140" s="91" t="s">
        <v>598</v>
      </c>
      <c r="D140" s="92"/>
      <c r="E140" s="61">
        <f>SUM(E141)</f>
        <v>0</v>
      </c>
      <c r="F140" s="61">
        <f>SUM(F141)</f>
        <v>0</v>
      </c>
      <c r="G140" s="61">
        <f>SUM(G141)</f>
        <v>0</v>
      </c>
      <c r="H140" s="61">
        <f>SUM(H141)</f>
        <v>0</v>
      </c>
      <c r="I140" s="61">
        <f>SUM(I141)</f>
        <v>0</v>
      </c>
    </row>
    <row r="141" spans="1:9" ht="31.5" hidden="1">
      <c r="A141" s="104"/>
      <c r="B141" s="90" t="s">
        <v>627</v>
      </c>
      <c r="C141" s="91" t="s">
        <v>599</v>
      </c>
      <c r="D141" s="92"/>
      <c r="E141" s="61">
        <f>SUM(E142)</f>
        <v>0</v>
      </c>
      <c r="F141" s="61">
        <f>SUM(G141+H141)</f>
        <v>0</v>
      </c>
      <c r="G141" s="61">
        <f>SUM(G142)</f>
        <v>0</v>
      </c>
      <c r="H141" s="61">
        <f>SUM(H142)</f>
        <v>0</v>
      </c>
      <c r="I141" s="61">
        <f>SUM(E141+F141)</f>
        <v>0</v>
      </c>
    </row>
    <row r="142" spans="1:9" ht="31.5" hidden="1">
      <c r="A142" s="104"/>
      <c r="B142" s="90" t="s">
        <v>628</v>
      </c>
      <c r="C142" s="91" t="s">
        <v>629</v>
      </c>
      <c r="D142" s="92"/>
      <c r="E142" s="61">
        <f>SUM(E143)</f>
        <v>0</v>
      </c>
      <c r="F142" s="61">
        <f>SUM(F143)</f>
        <v>0</v>
      </c>
      <c r="G142" s="61">
        <f>SUM(G143)</f>
        <v>0</v>
      </c>
      <c r="H142" s="61">
        <f>SUM(H143)</f>
        <v>0</v>
      </c>
      <c r="I142" s="61">
        <f>SUM(I143)</f>
        <v>0</v>
      </c>
    </row>
    <row r="143" spans="1:9" ht="31.5" hidden="1">
      <c r="A143" s="104"/>
      <c r="B143" s="29" t="s">
        <v>233</v>
      </c>
      <c r="C143" s="91" t="s">
        <v>629</v>
      </c>
      <c r="D143" s="92" t="s">
        <v>93</v>
      </c>
      <c r="E143" s="61">
        <v>0</v>
      </c>
      <c r="F143" s="61">
        <f>SUM(G143+H143)</f>
        <v>0</v>
      </c>
      <c r="G143" s="93">
        <v>0</v>
      </c>
      <c r="H143" s="93">
        <v>0</v>
      </c>
      <c r="I143" s="93">
        <f>SUM(E143+F143)</f>
        <v>0</v>
      </c>
    </row>
    <row r="144" spans="1:12" ht="47.25" customHeight="1">
      <c r="A144" s="27">
        <v>11</v>
      </c>
      <c r="B144" s="27" t="s">
        <v>33</v>
      </c>
      <c r="C144" s="88" t="s">
        <v>300</v>
      </c>
      <c r="D144" s="88"/>
      <c r="E144" s="85">
        <f aca="true" t="shared" si="17" ref="E144:L144">SUM(E145)</f>
        <v>35397</v>
      </c>
      <c r="F144" s="85">
        <f t="shared" si="17"/>
        <v>1544.4</v>
      </c>
      <c r="G144" s="85">
        <f t="shared" si="17"/>
        <v>1544.4</v>
      </c>
      <c r="H144" s="85">
        <f t="shared" si="17"/>
        <v>0</v>
      </c>
      <c r="I144" s="85">
        <f t="shared" si="17"/>
        <v>36941.4</v>
      </c>
      <c r="J144" s="85">
        <f t="shared" si="17"/>
        <v>12634</v>
      </c>
      <c r="K144" s="85">
        <f t="shared" si="17"/>
        <v>0</v>
      </c>
      <c r="L144" s="85">
        <f t="shared" si="17"/>
        <v>0</v>
      </c>
    </row>
    <row r="145" spans="1:12" ht="19.5" customHeight="1">
      <c r="A145" s="29"/>
      <c r="B145" s="29" t="s">
        <v>31</v>
      </c>
      <c r="C145" s="91" t="s">
        <v>301</v>
      </c>
      <c r="D145" s="91"/>
      <c r="E145" s="61">
        <f>SUM(E148+E146+E151+E154+E157)</f>
        <v>35397</v>
      </c>
      <c r="F145" s="61">
        <f>SUM(F148+F146+F151+F154+F157)</f>
        <v>1544.4</v>
      </c>
      <c r="G145" s="61">
        <f>SUM(G148+G146+G151+G154+G157)</f>
        <v>1544.4</v>
      </c>
      <c r="H145" s="61">
        <f>SUM(H148+H146+H151+H154+H157)</f>
        <v>0</v>
      </c>
      <c r="I145" s="61">
        <f>SUM(I148+I146+I151+I154+I157)</f>
        <v>36941.4</v>
      </c>
      <c r="J145" s="61">
        <f>SUM(J148+J146+J151+J154)</f>
        <v>12634</v>
      </c>
      <c r="K145" s="61">
        <f>SUM(K148+K146+K151+K154)</f>
        <v>0</v>
      </c>
      <c r="L145" s="61">
        <f>SUM(L148+L146+L151+L154)</f>
        <v>0</v>
      </c>
    </row>
    <row r="146" spans="1:14" ht="19.5" customHeight="1">
      <c r="A146" s="29"/>
      <c r="B146" s="29" t="s">
        <v>143</v>
      </c>
      <c r="C146" s="91" t="s">
        <v>36</v>
      </c>
      <c r="D146" s="91"/>
      <c r="E146" s="61">
        <f aca="true" t="shared" si="18" ref="E146:L146">SUM(E147)</f>
        <v>13500</v>
      </c>
      <c r="F146" s="61">
        <f t="shared" si="18"/>
        <v>388</v>
      </c>
      <c r="G146" s="61">
        <f t="shared" si="18"/>
        <v>388</v>
      </c>
      <c r="H146" s="61">
        <f t="shared" si="18"/>
        <v>0</v>
      </c>
      <c r="I146" s="61">
        <f t="shared" si="18"/>
        <v>13888</v>
      </c>
      <c r="J146" s="61">
        <f t="shared" si="18"/>
        <v>12634</v>
      </c>
      <c r="K146" s="61">
        <f t="shared" si="18"/>
        <v>0</v>
      </c>
      <c r="L146" s="61">
        <f t="shared" si="18"/>
        <v>0</v>
      </c>
      <c r="M146" s="61"/>
      <c r="N146" s="61"/>
    </row>
    <row r="147" spans="1:14" ht="19.5" customHeight="1">
      <c r="A147" s="29"/>
      <c r="B147" s="25" t="s">
        <v>86</v>
      </c>
      <c r="C147" s="91" t="s">
        <v>36</v>
      </c>
      <c r="D147" s="91" t="s">
        <v>84</v>
      </c>
      <c r="E147" s="61">
        <v>13500</v>
      </c>
      <c r="F147" s="93">
        <f>SUM(G147+H147)</f>
        <v>388</v>
      </c>
      <c r="G147" s="93">
        <v>388</v>
      </c>
      <c r="H147" s="93"/>
      <c r="I147" s="93">
        <f aca="true" t="shared" si="19" ref="I147:I154">SUM(E147+F147)</f>
        <v>13888</v>
      </c>
      <c r="J147" s="61">
        <v>12634</v>
      </c>
      <c r="K147" s="93">
        <f>SUM(L147+M147)</f>
        <v>0</v>
      </c>
      <c r="L147" s="93">
        <v>0</v>
      </c>
      <c r="M147" s="93"/>
      <c r="N147" s="93"/>
    </row>
    <row r="148" spans="1:9" ht="30" customHeight="1">
      <c r="A148" s="29"/>
      <c r="B148" s="29" t="s">
        <v>304</v>
      </c>
      <c r="C148" s="91" t="s">
        <v>305</v>
      </c>
      <c r="D148" s="91"/>
      <c r="E148" s="61">
        <f aca="true" t="shared" si="20" ref="E148:H152">SUM(E149)</f>
        <v>15100</v>
      </c>
      <c r="F148" s="61">
        <f t="shared" si="20"/>
        <v>1459.4</v>
      </c>
      <c r="G148" s="61">
        <f t="shared" si="20"/>
        <v>1459.4</v>
      </c>
      <c r="H148" s="61">
        <f t="shared" si="20"/>
        <v>0</v>
      </c>
      <c r="I148" s="61">
        <f t="shared" si="19"/>
        <v>16559.4</v>
      </c>
    </row>
    <row r="149" spans="1:9" ht="30.75" customHeight="1">
      <c r="A149" s="29"/>
      <c r="B149" s="29" t="s">
        <v>97</v>
      </c>
      <c r="C149" s="91" t="s">
        <v>306</v>
      </c>
      <c r="D149" s="91"/>
      <c r="E149" s="61">
        <f t="shared" si="20"/>
        <v>15100</v>
      </c>
      <c r="F149" s="61">
        <f t="shared" si="20"/>
        <v>1459.4</v>
      </c>
      <c r="G149" s="61">
        <f t="shared" si="20"/>
        <v>1459.4</v>
      </c>
      <c r="H149" s="61">
        <f t="shared" si="20"/>
        <v>0</v>
      </c>
      <c r="I149" s="61">
        <f t="shared" si="19"/>
        <v>16559.4</v>
      </c>
    </row>
    <row r="150" spans="1:9" ht="33" customHeight="1">
      <c r="A150" s="29"/>
      <c r="B150" s="29" t="s">
        <v>9</v>
      </c>
      <c r="C150" s="91" t="s">
        <v>306</v>
      </c>
      <c r="D150" s="91" t="s">
        <v>83</v>
      </c>
      <c r="E150" s="61">
        <v>15100</v>
      </c>
      <c r="F150" s="93">
        <f>SUM(G150+H150)</f>
        <v>1459.4</v>
      </c>
      <c r="G150" s="93">
        <v>1459.4</v>
      </c>
      <c r="H150" s="93">
        <v>0</v>
      </c>
      <c r="I150" s="61">
        <f t="shared" si="19"/>
        <v>16559.4</v>
      </c>
    </row>
    <row r="151" spans="1:9" ht="33" customHeight="1" hidden="1">
      <c r="A151" s="29"/>
      <c r="B151" s="29" t="s">
        <v>57</v>
      </c>
      <c r="C151" s="91" t="s">
        <v>307</v>
      </c>
      <c r="D151" s="91"/>
      <c r="E151" s="61">
        <f t="shared" si="20"/>
        <v>0</v>
      </c>
      <c r="F151" s="61">
        <f t="shared" si="20"/>
        <v>0</v>
      </c>
      <c r="G151" s="61">
        <f t="shared" si="20"/>
        <v>0</v>
      </c>
      <c r="H151" s="61">
        <f t="shared" si="20"/>
        <v>0</v>
      </c>
      <c r="I151" s="61">
        <f t="shared" si="19"/>
        <v>0</v>
      </c>
    </row>
    <row r="152" spans="1:9" ht="33" customHeight="1" hidden="1">
      <c r="A152" s="29"/>
      <c r="B152" s="29" t="s">
        <v>102</v>
      </c>
      <c r="C152" s="91" t="s">
        <v>308</v>
      </c>
      <c r="D152" s="91"/>
      <c r="E152" s="61">
        <f t="shared" si="20"/>
        <v>0</v>
      </c>
      <c r="F152" s="61">
        <f t="shared" si="20"/>
        <v>0</v>
      </c>
      <c r="G152" s="61">
        <f t="shared" si="20"/>
        <v>0</v>
      </c>
      <c r="H152" s="61">
        <f t="shared" si="20"/>
        <v>0</v>
      </c>
      <c r="I152" s="61">
        <f t="shared" si="19"/>
        <v>0</v>
      </c>
    </row>
    <row r="153" spans="1:9" ht="33" customHeight="1" hidden="1">
      <c r="A153" s="29"/>
      <c r="B153" s="29" t="s">
        <v>9</v>
      </c>
      <c r="C153" s="91" t="s">
        <v>500</v>
      </c>
      <c r="D153" s="91" t="s">
        <v>83</v>
      </c>
      <c r="E153" s="61">
        <v>0</v>
      </c>
      <c r="F153" s="93">
        <f>SUM(G153+H153)</f>
        <v>0</v>
      </c>
      <c r="G153" s="93">
        <v>0</v>
      </c>
      <c r="H153" s="93">
        <v>0</v>
      </c>
      <c r="I153" s="61">
        <f t="shared" si="19"/>
        <v>0</v>
      </c>
    </row>
    <row r="154" spans="1:9" ht="49.5" customHeight="1">
      <c r="A154" s="29"/>
      <c r="B154" s="29" t="s">
        <v>309</v>
      </c>
      <c r="C154" s="91" t="s">
        <v>310</v>
      </c>
      <c r="D154" s="91"/>
      <c r="E154" s="61">
        <f aca="true" t="shared" si="21" ref="E154:H155">SUM(E155)</f>
        <v>5507.7</v>
      </c>
      <c r="F154" s="61">
        <f t="shared" si="21"/>
        <v>-303</v>
      </c>
      <c r="G154" s="61">
        <f t="shared" si="21"/>
        <v>-303</v>
      </c>
      <c r="H154" s="61">
        <f t="shared" si="21"/>
        <v>0</v>
      </c>
      <c r="I154" s="61">
        <f t="shared" si="19"/>
        <v>5204.7</v>
      </c>
    </row>
    <row r="155" spans="1:9" ht="32.25" customHeight="1">
      <c r="A155" s="29"/>
      <c r="B155" s="29" t="s">
        <v>178</v>
      </c>
      <c r="C155" s="91" t="s">
        <v>311</v>
      </c>
      <c r="D155" s="91"/>
      <c r="E155" s="61">
        <f t="shared" si="21"/>
        <v>5507.7</v>
      </c>
      <c r="F155" s="61">
        <f t="shared" si="21"/>
        <v>-303</v>
      </c>
      <c r="G155" s="61">
        <f t="shared" si="21"/>
        <v>-303</v>
      </c>
      <c r="H155" s="61">
        <f t="shared" si="21"/>
        <v>0</v>
      </c>
      <c r="I155" s="61">
        <f>SUM(I156)</f>
        <v>5204.7</v>
      </c>
    </row>
    <row r="156" spans="1:9" ht="31.5">
      <c r="A156" s="29"/>
      <c r="B156" s="29" t="s">
        <v>9</v>
      </c>
      <c r="C156" s="91" t="s">
        <v>311</v>
      </c>
      <c r="D156" s="91" t="s">
        <v>83</v>
      </c>
      <c r="E156" s="61">
        <v>5507.7</v>
      </c>
      <c r="F156" s="93">
        <f>SUM(G156+H156)</f>
        <v>-303</v>
      </c>
      <c r="G156" s="93">
        <v>-303</v>
      </c>
      <c r="H156" s="93">
        <v>0</v>
      </c>
      <c r="I156" s="61">
        <f aca="true" t="shared" si="22" ref="I156:I166">SUM(E156+F156)</f>
        <v>5204.7</v>
      </c>
    </row>
    <row r="157" spans="1:9" ht="51.75" customHeight="1">
      <c r="A157" s="29"/>
      <c r="B157" s="90" t="s">
        <v>621</v>
      </c>
      <c r="C157" s="91" t="s">
        <v>543</v>
      </c>
      <c r="D157" s="92"/>
      <c r="E157" s="61">
        <f>SUM(E158+E160)</f>
        <v>1289.3</v>
      </c>
      <c r="F157" s="61">
        <f>SUM(F158+F160)</f>
        <v>0</v>
      </c>
      <c r="G157" s="61">
        <f>SUM(G158+G160)</f>
        <v>0</v>
      </c>
      <c r="H157" s="61">
        <f>SUM(H158+H160)</f>
        <v>0</v>
      </c>
      <c r="I157" s="61">
        <f>SUM(I158+I160)</f>
        <v>1289.3</v>
      </c>
    </row>
    <row r="158" spans="1:9" ht="60.75" customHeight="1" hidden="1">
      <c r="A158" s="29"/>
      <c r="B158" s="90" t="s">
        <v>555</v>
      </c>
      <c r="C158" s="94" t="s">
        <v>544</v>
      </c>
      <c r="D158" s="92"/>
      <c r="E158" s="61">
        <f>SUM(E159)</f>
        <v>0</v>
      </c>
      <c r="F158" s="61">
        <f>SUM(F159)</f>
        <v>0</v>
      </c>
      <c r="G158" s="61">
        <f aca="true" t="shared" si="23" ref="G158:I160">SUM(G159)</f>
        <v>0</v>
      </c>
      <c r="H158" s="61">
        <f t="shared" si="23"/>
        <v>0</v>
      </c>
      <c r="I158" s="61">
        <f t="shared" si="23"/>
        <v>0</v>
      </c>
    </row>
    <row r="159" spans="1:9" ht="31.5" customHeight="1" hidden="1">
      <c r="A159" s="29"/>
      <c r="B159" s="90" t="s">
        <v>9</v>
      </c>
      <c r="C159" s="94" t="s">
        <v>544</v>
      </c>
      <c r="D159" s="92" t="s">
        <v>83</v>
      </c>
      <c r="E159" s="61">
        <v>0</v>
      </c>
      <c r="F159" s="61">
        <f>SUM(G159+H159)</f>
        <v>0</v>
      </c>
      <c r="G159" s="93">
        <v>0</v>
      </c>
      <c r="H159" s="93">
        <v>0</v>
      </c>
      <c r="I159" s="93">
        <f>SUM(E159+F159)</f>
        <v>0</v>
      </c>
    </row>
    <row r="160" spans="1:14" ht="47.25" customHeight="1">
      <c r="A160" s="29"/>
      <c r="B160" s="102" t="s">
        <v>622</v>
      </c>
      <c r="C160" s="94" t="s">
        <v>554</v>
      </c>
      <c r="D160" s="92"/>
      <c r="E160" s="61">
        <f>SUM(E161)</f>
        <v>1289.3</v>
      </c>
      <c r="F160" s="61">
        <f>SUM(F161)</f>
        <v>0</v>
      </c>
      <c r="G160" s="61">
        <f t="shared" si="23"/>
        <v>0</v>
      </c>
      <c r="H160" s="61">
        <f t="shared" si="23"/>
        <v>0</v>
      </c>
      <c r="I160" s="61">
        <f t="shared" si="23"/>
        <v>1289.3</v>
      </c>
      <c r="M160" s="64"/>
      <c r="N160" s="64"/>
    </row>
    <row r="161" spans="1:14" ht="31.5">
      <c r="A161" s="29"/>
      <c r="B161" s="29" t="s">
        <v>9</v>
      </c>
      <c r="C161" s="94" t="s">
        <v>554</v>
      </c>
      <c r="D161" s="92" t="s">
        <v>83</v>
      </c>
      <c r="E161" s="61">
        <v>1289.3</v>
      </c>
      <c r="F161" s="61">
        <f aca="true" t="shared" si="24" ref="F161:F166">SUM(G161+H161)</f>
        <v>0</v>
      </c>
      <c r="G161" s="93">
        <v>0</v>
      </c>
      <c r="H161" s="93">
        <v>0</v>
      </c>
      <c r="I161" s="93">
        <f>SUM(E161+F161)</f>
        <v>1289.3</v>
      </c>
      <c r="M161" s="64"/>
      <c r="N161" s="64"/>
    </row>
    <row r="162" spans="1:9" ht="32.25" customHeight="1">
      <c r="A162" s="27">
        <v>12</v>
      </c>
      <c r="B162" s="27" t="s">
        <v>19</v>
      </c>
      <c r="C162" s="88" t="s">
        <v>312</v>
      </c>
      <c r="D162" s="88"/>
      <c r="E162" s="85">
        <f>SUM(E163)</f>
        <v>765.8</v>
      </c>
      <c r="F162" s="87">
        <f t="shared" si="24"/>
        <v>0</v>
      </c>
      <c r="G162" s="87">
        <f>SUM(G163)</f>
        <v>0</v>
      </c>
      <c r="H162" s="87">
        <f>SUM(H163)</f>
        <v>0</v>
      </c>
      <c r="I162" s="87">
        <f t="shared" si="22"/>
        <v>765.8</v>
      </c>
    </row>
    <row r="163" spans="1:9" ht="33.75" customHeight="1">
      <c r="A163" s="29"/>
      <c r="B163" s="29" t="s">
        <v>20</v>
      </c>
      <c r="C163" s="91" t="s">
        <v>313</v>
      </c>
      <c r="D163" s="91"/>
      <c r="E163" s="61">
        <f>SUM(E166)</f>
        <v>765.8</v>
      </c>
      <c r="F163" s="93">
        <f t="shared" si="24"/>
        <v>0</v>
      </c>
      <c r="G163" s="93">
        <f>SUM(G165)</f>
        <v>0</v>
      </c>
      <c r="H163" s="93">
        <f>SUM(H165)</f>
        <v>0</v>
      </c>
      <c r="I163" s="93">
        <f t="shared" si="22"/>
        <v>765.8</v>
      </c>
    </row>
    <row r="164" spans="1:9" ht="31.5" customHeight="1">
      <c r="A164" s="29"/>
      <c r="B164" s="29" t="s">
        <v>314</v>
      </c>
      <c r="C164" s="91" t="s">
        <v>315</v>
      </c>
      <c r="D164" s="91"/>
      <c r="E164" s="61">
        <f>SUM(E165)</f>
        <v>765.8</v>
      </c>
      <c r="F164" s="93">
        <f t="shared" si="24"/>
        <v>0</v>
      </c>
      <c r="G164" s="93">
        <f>SUM(G165)</f>
        <v>0</v>
      </c>
      <c r="H164" s="93">
        <v>0</v>
      </c>
      <c r="I164" s="93">
        <f t="shared" si="22"/>
        <v>765.8</v>
      </c>
    </row>
    <row r="165" spans="1:9" ht="30.75" customHeight="1">
      <c r="A165" s="29"/>
      <c r="B165" s="29" t="s">
        <v>188</v>
      </c>
      <c r="C165" s="91" t="s">
        <v>316</v>
      </c>
      <c r="D165" s="91"/>
      <c r="E165" s="61">
        <f>SUM(E166)</f>
        <v>765.8</v>
      </c>
      <c r="F165" s="93">
        <f t="shared" si="24"/>
        <v>0</v>
      </c>
      <c r="G165" s="93">
        <f>SUM(G166)</f>
        <v>0</v>
      </c>
      <c r="H165" s="93">
        <v>0</v>
      </c>
      <c r="I165" s="93">
        <f t="shared" si="22"/>
        <v>765.8</v>
      </c>
    </row>
    <row r="166" spans="1:9" ht="33" customHeight="1">
      <c r="A166" s="29"/>
      <c r="B166" s="29" t="s">
        <v>9</v>
      </c>
      <c r="C166" s="91" t="s">
        <v>316</v>
      </c>
      <c r="D166" s="91" t="s">
        <v>83</v>
      </c>
      <c r="E166" s="61">
        <v>765.8</v>
      </c>
      <c r="F166" s="93">
        <f t="shared" si="24"/>
        <v>0</v>
      </c>
      <c r="G166" s="93">
        <v>0</v>
      </c>
      <c r="H166" s="93"/>
      <c r="I166" s="93">
        <f t="shared" si="22"/>
        <v>765.8</v>
      </c>
    </row>
    <row r="167" spans="1:10" ht="33.75" customHeight="1">
      <c r="A167" s="27">
        <v>13</v>
      </c>
      <c r="B167" s="27" t="s">
        <v>23</v>
      </c>
      <c r="C167" s="88" t="s">
        <v>317</v>
      </c>
      <c r="D167" s="88"/>
      <c r="E167" s="85">
        <f>SUM(E168+E184)</f>
        <v>73344.5</v>
      </c>
      <c r="F167" s="85">
        <f>SUM(F168+F184)</f>
        <v>-5204.900000000001</v>
      </c>
      <c r="G167" s="85">
        <f>SUM(G168+G184)</f>
        <v>-5204.900000000001</v>
      </c>
      <c r="H167" s="85">
        <f>SUM(H168+H184)</f>
        <v>0</v>
      </c>
      <c r="I167" s="85">
        <f>SUM(I168+I184)</f>
        <v>68139.6</v>
      </c>
      <c r="J167" s="64"/>
    </row>
    <row r="168" spans="1:12" ht="33.75" customHeight="1">
      <c r="A168" s="29"/>
      <c r="B168" s="29" t="s">
        <v>21</v>
      </c>
      <c r="C168" s="91" t="s">
        <v>318</v>
      </c>
      <c r="D168" s="91"/>
      <c r="E168" s="61">
        <f>SUM(E169+E176+E179)</f>
        <v>64069.600000000006</v>
      </c>
      <c r="F168" s="61">
        <f>SUM(F169+F176+F179)</f>
        <v>-5204.900000000001</v>
      </c>
      <c r="G168" s="61">
        <f>SUM(G169+G176+G179)</f>
        <v>-5204.900000000001</v>
      </c>
      <c r="H168" s="61">
        <f>SUM(H169+H176+H179)</f>
        <v>0</v>
      </c>
      <c r="I168" s="61">
        <f>SUM(I169+I176+I179)</f>
        <v>58864.700000000004</v>
      </c>
      <c r="J168" s="31"/>
      <c r="K168" s="31"/>
      <c r="L168" s="31"/>
    </row>
    <row r="169" spans="1:12" ht="30" customHeight="1">
      <c r="A169" s="29"/>
      <c r="B169" s="29" t="s">
        <v>383</v>
      </c>
      <c r="C169" s="91" t="s">
        <v>319</v>
      </c>
      <c r="D169" s="91"/>
      <c r="E169" s="61">
        <f aca="true" t="shared" si="25" ref="E169:I170">SUM(E170)</f>
        <v>31906.8</v>
      </c>
      <c r="F169" s="61">
        <f t="shared" si="25"/>
        <v>-782</v>
      </c>
      <c r="G169" s="61">
        <f t="shared" si="25"/>
        <v>-782</v>
      </c>
      <c r="H169" s="61">
        <f t="shared" si="25"/>
        <v>0</v>
      </c>
      <c r="I169" s="61">
        <f t="shared" si="25"/>
        <v>31124.8</v>
      </c>
      <c r="J169" s="61">
        <f>SUM(J170+J172+J174)</f>
        <v>0</v>
      </c>
      <c r="K169" s="61">
        <f>SUM(K170+K172+K174)</f>
        <v>0</v>
      </c>
      <c r="L169" s="61">
        <f>SUM(L170+L172+L174)</f>
        <v>0</v>
      </c>
    </row>
    <row r="170" spans="1:9" ht="32.25" customHeight="1">
      <c r="A170" s="29"/>
      <c r="B170" s="29" t="s">
        <v>375</v>
      </c>
      <c r="C170" s="91" t="s">
        <v>320</v>
      </c>
      <c r="D170" s="91"/>
      <c r="E170" s="61">
        <f t="shared" si="25"/>
        <v>31906.8</v>
      </c>
      <c r="F170" s="61">
        <f t="shared" si="25"/>
        <v>-782</v>
      </c>
      <c r="G170" s="61">
        <f t="shared" si="25"/>
        <v>-782</v>
      </c>
      <c r="H170" s="61">
        <f t="shared" si="25"/>
        <v>0</v>
      </c>
      <c r="I170" s="61">
        <f t="shared" si="25"/>
        <v>31124.8</v>
      </c>
    </row>
    <row r="171" spans="1:9" ht="33" customHeight="1">
      <c r="A171" s="29"/>
      <c r="B171" s="34" t="s">
        <v>86</v>
      </c>
      <c r="C171" s="91" t="s">
        <v>320</v>
      </c>
      <c r="D171" s="91" t="s">
        <v>84</v>
      </c>
      <c r="E171" s="61">
        <v>31906.8</v>
      </c>
      <c r="F171" s="93">
        <f>SUM(G171+H171)</f>
        <v>-782</v>
      </c>
      <c r="G171" s="93">
        <v>-782</v>
      </c>
      <c r="H171" s="93">
        <v>0</v>
      </c>
      <c r="I171" s="93">
        <f>SUM(E171+F171)</f>
        <v>31124.8</v>
      </c>
    </row>
    <row r="172" spans="1:9" ht="78.75" hidden="1">
      <c r="A172" s="29"/>
      <c r="B172" s="34" t="s">
        <v>321</v>
      </c>
      <c r="C172" s="94" t="s">
        <v>322</v>
      </c>
      <c r="D172" s="91"/>
      <c r="E172" s="61">
        <f>SUM(E173)</f>
        <v>0</v>
      </c>
      <c r="F172" s="61">
        <f>SUM(G172+H172)</f>
        <v>0</v>
      </c>
      <c r="G172" s="93">
        <f>SUM(G173)</f>
        <v>0</v>
      </c>
      <c r="H172" s="93">
        <f>SUM(H173)</f>
        <v>0</v>
      </c>
      <c r="I172" s="93">
        <f>SUM(I173)</f>
        <v>0</v>
      </c>
    </row>
    <row r="173" spans="1:9" ht="47.25" hidden="1">
      <c r="A173" s="29"/>
      <c r="B173" s="25" t="s">
        <v>86</v>
      </c>
      <c r="C173" s="94" t="s">
        <v>322</v>
      </c>
      <c r="D173" s="91" t="s">
        <v>84</v>
      </c>
      <c r="E173" s="61">
        <v>0</v>
      </c>
      <c r="F173" s="61">
        <f>SUM(G173+H173)</f>
        <v>0</v>
      </c>
      <c r="G173" s="93">
        <v>0</v>
      </c>
      <c r="H173" s="93">
        <v>0</v>
      </c>
      <c r="I173" s="93">
        <f>SUM(E173+F173)</f>
        <v>0</v>
      </c>
    </row>
    <row r="174" spans="1:9" ht="78.75" hidden="1">
      <c r="A174" s="29"/>
      <c r="B174" s="90" t="s">
        <v>624</v>
      </c>
      <c r="C174" s="91" t="s">
        <v>623</v>
      </c>
      <c r="D174" s="92"/>
      <c r="E174" s="61">
        <f>SUM(E175)</f>
        <v>0</v>
      </c>
      <c r="F174" s="61">
        <f>SUM(F175)</f>
        <v>0</v>
      </c>
      <c r="G174" s="61">
        <f>SUM(G175)</f>
        <v>0</v>
      </c>
      <c r="H174" s="61">
        <f>SUM(H175)</f>
        <v>0</v>
      </c>
      <c r="I174" s="61">
        <f>SUM(I175)</f>
        <v>0</v>
      </c>
    </row>
    <row r="175" spans="1:9" ht="47.25" hidden="1">
      <c r="A175" s="29"/>
      <c r="B175" s="95" t="s">
        <v>86</v>
      </c>
      <c r="C175" s="91" t="s">
        <v>623</v>
      </c>
      <c r="D175" s="92" t="s">
        <v>84</v>
      </c>
      <c r="E175" s="61">
        <v>0</v>
      </c>
      <c r="F175" s="61">
        <f>SUM(G175+H175)</f>
        <v>0</v>
      </c>
      <c r="G175" s="61">
        <v>0</v>
      </c>
      <c r="H175" s="61">
        <v>0</v>
      </c>
      <c r="I175" s="61">
        <f>SUM(E175+F175)</f>
        <v>0</v>
      </c>
    </row>
    <row r="176" spans="1:9" ht="33" customHeight="1">
      <c r="A176" s="29"/>
      <c r="B176" s="29" t="s">
        <v>384</v>
      </c>
      <c r="C176" s="91" t="s">
        <v>324</v>
      </c>
      <c r="D176" s="91"/>
      <c r="E176" s="61">
        <f aca="true" t="shared" si="26" ref="E176:I177">SUM(E177)</f>
        <v>9452.6</v>
      </c>
      <c r="F176" s="61">
        <f t="shared" si="26"/>
        <v>129.9</v>
      </c>
      <c r="G176" s="61">
        <f t="shared" si="26"/>
        <v>129.9</v>
      </c>
      <c r="H176" s="61">
        <f t="shared" si="26"/>
        <v>0</v>
      </c>
      <c r="I176" s="61">
        <f t="shared" si="26"/>
        <v>9582.5</v>
      </c>
    </row>
    <row r="177" spans="1:9" ht="48.75" customHeight="1">
      <c r="A177" s="29"/>
      <c r="B177" s="29" t="s">
        <v>376</v>
      </c>
      <c r="C177" s="91" t="s">
        <v>325</v>
      </c>
      <c r="D177" s="91"/>
      <c r="E177" s="61">
        <f t="shared" si="26"/>
        <v>9452.6</v>
      </c>
      <c r="F177" s="61">
        <f t="shared" si="26"/>
        <v>129.9</v>
      </c>
      <c r="G177" s="61">
        <f t="shared" si="26"/>
        <v>129.9</v>
      </c>
      <c r="H177" s="61">
        <f t="shared" si="26"/>
        <v>0</v>
      </c>
      <c r="I177" s="61">
        <f t="shared" si="26"/>
        <v>9582.5</v>
      </c>
    </row>
    <row r="178" spans="1:9" ht="33" customHeight="1">
      <c r="A178" s="29"/>
      <c r="B178" s="34" t="s">
        <v>86</v>
      </c>
      <c r="C178" s="91" t="s">
        <v>325</v>
      </c>
      <c r="D178" s="91" t="s">
        <v>84</v>
      </c>
      <c r="E178" s="61">
        <v>9452.6</v>
      </c>
      <c r="F178" s="93">
        <f>SUM(G178+H178)</f>
        <v>129.9</v>
      </c>
      <c r="G178" s="93">
        <v>129.9</v>
      </c>
      <c r="H178" s="93"/>
      <c r="I178" s="93">
        <f>SUM(E178+F178)</f>
        <v>9582.5</v>
      </c>
    </row>
    <row r="179" spans="1:9" ht="17.25" customHeight="1">
      <c r="A179" s="29"/>
      <c r="B179" s="29" t="s">
        <v>326</v>
      </c>
      <c r="C179" s="91" t="s">
        <v>327</v>
      </c>
      <c r="D179" s="91"/>
      <c r="E179" s="61">
        <f>SUM(E180+E182)</f>
        <v>22710.2</v>
      </c>
      <c r="F179" s="61">
        <f>SUM(F180+F182)</f>
        <v>-4552.8</v>
      </c>
      <c r="G179" s="61">
        <f>SUM(G180+G182)</f>
        <v>-4552.8</v>
      </c>
      <c r="H179" s="61">
        <f>SUM(H180+H182)</f>
        <v>0</v>
      </c>
      <c r="I179" s="61">
        <f>SUM(I180+I182)</f>
        <v>18157.4</v>
      </c>
    </row>
    <row r="180" spans="1:9" ht="18" customHeight="1">
      <c r="A180" s="29"/>
      <c r="B180" s="29" t="s">
        <v>61</v>
      </c>
      <c r="C180" s="91" t="s">
        <v>328</v>
      </c>
      <c r="D180" s="91"/>
      <c r="E180" s="61">
        <f>SUM(E181)</f>
        <v>7476.8</v>
      </c>
      <c r="F180" s="61">
        <f>SUM(F181)</f>
        <v>-4552.8</v>
      </c>
      <c r="G180" s="61">
        <f>SUM(G181)</f>
        <v>-4552.8</v>
      </c>
      <c r="H180" s="61">
        <f>SUM(H181)</f>
        <v>0</v>
      </c>
      <c r="I180" s="61">
        <f>SUM(I181)</f>
        <v>2924</v>
      </c>
    </row>
    <row r="181" spans="1:9" ht="33" customHeight="1">
      <c r="A181" s="29"/>
      <c r="B181" s="29" t="s">
        <v>9</v>
      </c>
      <c r="C181" s="91" t="s">
        <v>328</v>
      </c>
      <c r="D181" s="91" t="s">
        <v>83</v>
      </c>
      <c r="E181" s="61">
        <v>7476.8</v>
      </c>
      <c r="F181" s="93">
        <f>SUM(G181)</f>
        <v>-4552.8</v>
      </c>
      <c r="G181" s="93">
        <v>-4552.8</v>
      </c>
      <c r="H181" s="93"/>
      <c r="I181" s="61">
        <f>SUM(E181+F181)</f>
        <v>2924</v>
      </c>
    </row>
    <row r="182" spans="1:12" ht="78.75" customHeight="1">
      <c r="A182" s="29"/>
      <c r="B182" s="90" t="s">
        <v>624</v>
      </c>
      <c r="C182" s="91" t="s">
        <v>630</v>
      </c>
      <c r="D182" s="92"/>
      <c r="E182" s="61">
        <f>SUM(E183)</f>
        <v>15233.4</v>
      </c>
      <c r="F182" s="61">
        <f>SUM(F183)</f>
        <v>0</v>
      </c>
      <c r="G182" s="61">
        <f>SUM(G183)</f>
        <v>0</v>
      </c>
      <c r="H182" s="61">
        <f>SUM(H183)</f>
        <v>0</v>
      </c>
      <c r="I182" s="61">
        <f>SUM(I183)</f>
        <v>15233.4</v>
      </c>
      <c r="J182" s="31"/>
      <c r="K182" s="31"/>
      <c r="L182" s="31"/>
    </row>
    <row r="183" spans="1:12" ht="30" customHeight="1">
      <c r="A183" s="29"/>
      <c r="B183" s="29" t="s">
        <v>9</v>
      </c>
      <c r="C183" s="91" t="s">
        <v>630</v>
      </c>
      <c r="D183" s="92" t="s">
        <v>83</v>
      </c>
      <c r="E183" s="61">
        <v>15233.4</v>
      </c>
      <c r="F183" s="61">
        <f>SUM(G183+H183)</f>
        <v>0</v>
      </c>
      <c r="G183" s="61">
        <v>0</v>
      </c>
      <c r="H183" s="61">
        <v>0</v>
      </c>
      <c r="I183" s="61">
        <f>SUM(E183+F183)</f>
        <v>15233.4</v>
      </c>
      <c r="J183" s="31">
        <f>SUM(J184+J186)</f>
        <v>0</v>
      </c>
      <c r="K183" s="31">
        <f>SUM(K184+K186)</f>
        <v>0</v>
      </c>
      <c r="L183" s="31">
        <f>SUM(L184+L186)</f>
        <v>0</v>
      </c>
    </row>
    <row r="184" spans="1:9" ht="18.75" customHeight="1">
      <c r="A184" s="29"/>
      <c r="B184" s="29" t="s">
        <v>22</v>
      </c>
      <c r="C184" s="91" t="s">
        <v>329</v>
      </c>
      <c r="D184" s="91"/>
      <c r="E184" s="61">
        <f>SUM(E185)</f>
        <v>9274.9</v>
      </c>
      <c r="F184" s="61">
        <f>SUM(F185)</f>
        <v>0</v>
      </c>
      <c r="G184" s="61">
        <f>SUM(G185)</f>
        <v>0</v>
      </c>
      <c r="H184" s="61">
        <f>SUM(H185)</f>
        <v>0</v>
      </c>
      <c r="I184" s="61">
        <f>SUM(I185)</f>
        <v>9274.9</v>
      </c>
    </row>
    <row r="185" spans="1:9" ht="36" customHeight="1">
      <c r="A185" s="29"/>
      <c r="B185" s="29" t="s">
        <v>330</v>
      </c>
      <c r="C185" s="91" t="s">
        <v>331</v>
      </c>
      <c r="D185" s="91"/>
      <c r="E185" s="61">
        <f>SUM(E188)</f>
        <v>9274.9</v>
      </c>
      <c r="F185" s="61">
        <v>0</v>
      </c>
      <c r="G185" s="61">
        <v>0</v>
      </c>
      <c r="H185" s="61">
        <f>SUM(H186+H188)</f>
        <v>0</v>
      </c>
      <c r="I185" s="61">
        <f>SUM(E185+F185)</f>
        <v>9274.9</v>
      </c>
    </row>
    <row r="186" spans="1:9" ht="78.75" customHeight="1" hidden="1">
      <c r="A186" s="29"/>
      <c r="B186" s="29" t="s">
        <v>148</v>
      </c>
      <c r="C186" s="91" t="s">
        <v>332</v>
      </c>
      <c r="D186" s="91"/>
      <c r="E186" s="61">
        <f>SUM(E187)</f>
        <v>13912.4</v>
      </c>
      <c r="F186" s="61">
        <f>SUM(F187)</f>
        <v>-4637.5</v>
      </c>
      <c r="G186" s="61">
        <f>SUM(G187)</f>
        <v>-4637.5</v>
      </c>
      <c r="H186" s="61">
        <f>SUM(H187)</f>
        <v>0</v>
      </c>
      <c r="I186" s="61">
        <f>SUM(E186+F186)</f>
        <v>9274.9</v>
      </c>
    </row>
    <row r="187" spans="1:9" ht="31.5" customHeight="1" hidden="1">
      <c r="A187" s="29"/>
      <c r="B187" s="25" t="s">
        <v>386</v>
      </c>
      <c r="C187" s="91" t="s">
        <v>332</v>
      </c>
      <c r="D187" s="91" t="s">
        <v>89</v>
      </c>
      <c r="E187" s="61">
        <v>13912.4</v>
      </c>
      <c r="F187" s="93">
        <f>SUM(G187+H187)</f>
        <v>-4637.5</v>
      </c>
      <c r="G187" s="93">
        <v>-4637.5</v>
      </c>
      <c r="H187" s="93">
        <v>0</v>
      </c>
      <c r="I187" s="93">
        <f>SUM(E187+F187)</f>
        <v>9274.9</v>
      </c>
    </row>
    <row r="188" spans="1:9" ht="78.75">
      <c r="A188" s="29"/>
      <c r="B188" s="34" t="s">
        <v>321</v>
      </c>
      <c r="C188" s="94" t="s">
        <v>333</v>
      </c>
      <c r="D188" s="91"/>
      <c r="E188" s="61">
        <f>SUM(E189)</f>
        <v>9274.9</v>
      </c>
      <c r="F188" s="61">
        <f>SUM(F189)</f>
        <v>0</v>
      </c>
      <c r="G188" s="61">
        <f>SUM(G189)</f>
        <v>0</v>
      </c>
      <c r="H188" s="61">
        <f>SUM(H189)</f>
        <v>0</v>
      </c>
      <c r="I188" s="61">
        <f>SUM(I189)</f>
        <v>9274.9</v>
      </c>
    </row>
    <row r="189" spans="1:9" ht="18" customHeight="1">
      <c r="A189" s="29"/>
      <c r="B189" s="25" t="s">
        <v>386</v>
      </c>
      <c r="C189" s="94" t="s">
        <v>333</v>
      </c>
      <c r="D189" s="91" t="s">
        <v>89</v>
      </c>
      <c r="E189" s="61">
        <v>9274.9</v>
      </c>
      <c r="F189" s="61">
        <f>SUM(G189+H189)</f>
        <v>0</v>
      </c>
      <c r="G189" s="93">
        <v>0</v>
      </c>
      <c r="H189" s="93">
        <v>0</v>
      </c>
      <c r="I189" s="93">
        <f>SUM(E189+F189)</f>
        <v>9274.9</v>
      </c>
    </row>
    <row r="190" spans="1:9" ht="47.25">
      <c r="A190" s="27">
        <v>14</v>
      </c>
      <c r="B190" s="27" t="s">
        <v>24</v>
      </c>
      <c r="C190" s="88" t="s">
        <v>334</v>
      </c>
      <c r="D190" s="88"/>
      <c r="E190" s="85">
        <f>SUM(E191+E195)</f>
        <v>1829.4</v>
      </c>
      <c r="F190" s="85">
        <f>SUM(F191+F195)</f>
        <v>97.4</v>
      </c>
      <c r="G190" s="85">
        <f>SUM(G191+G195)</f>
        <v>97.4</v>
      </c>
      <c r="H190" s="85">
        <f>SUM(H191+H195)</f>
        <v>0</v>
      </c>
      <c r="I190" s="85">
        <f>SUM(I191+I195)</f>
        <v>1926.8000000000002</v>
      </c>
    </row>
    <row r="191" spans="1:9" ht="31.5">
      <c r="A191" s="29"/>
      <c r="B191" s="29" t="s">
        <v>179</v>
      </c>
      <c r="C191" s="91" t="s">
        <v>335</v>
      </c>
      <c r="D191" s="91"/>
      <c r="E191" s="61">
        <f>SUM(E194)</f>
        <v>1196.4</v>
      </c>
      <c r="F191" s="61">
        <f>SUM(F194)</f>
        <v>97.4</v>
      </c>
      <c r="G191" s="61">
        <f>SUM(G194)</f>
        <v>97.4</v>
      </c>
      <c r="H191" s="61">
        <f>SUM(H194)</f>
        <v>0</v>
      </c>
      <c r="I191" s="61">
        <f>SUM(I194)</f>
        <v>1293.8000000000002</v>
      </c>
    </row>
    <row r="192" spans="1:9" ht="31.5">
      <c r="A192" s="29"/>
      <c r="B192" s="29" t="s">
        <v>336</v>
      </c>
      <c r="C192" s="91" t="s">
        <v>337</v>
      </c>
      <c r="D192" s="91"/>
      <c r="E192" s="61">
        <f aca="true" t="shared" si="27" ref="E192:I193">SUM(E193)</f>
        <v>1196.4</v>
      </c>
      <c r="F192" s="61">
        <f t="shared" si="27"/>
        <v>97.4</v>
      </c>
      <c r="G192" s="61">
        <f t="shared" si="27"/>
        <v>97.4</v>
      </c>
      <c r="H192" s="61">
        <f t="shared" si="27"/>
        <v>0</v>
      </c>
      <c r="I192" s="61">
        <f t="shared" si="27"/>
        <v>1293.8000000000002</v>
      </c>
    </row>
    <row r="193" spans="1:12" ht="31.5">
      <c r="A193" s="29"/>
      <c r="B193" s="29" t="s">
        <v>146</v>
      </c>
      <c r="C193" s="91" t="s">
        <v>549</v>
      </c>
      <c r="D193" s="91"/>
      <c r="E193" s="61">
        <f t="shared" si="27"/>
        <v>1196.4</v>
      </c>
      <c r="F193" s="61">
        <f t="shared" si="27"/>
        <v>97.4</v>
      </c>
      <c r="G193" s="61">
        <f t="shared" si="27"/>
        <v>97.4</v>
      </c>
      <c r="H193" s="61">
        <f t="shared" si="27"/>
        <v>0</v>
      </c>
      <c r="I193" s="61">
        <f t="shared" si="27"/>
        <v>1293.8000000000002</v>
      </c>
      <c r="L193" s="29"/>
    </row>
    <row r="194" spans="1:12" ht="31.5">
      <c r="A194" s="29"/>
      <c r="B194" s="29" t="s">
        <v>87</v>
      </c>
      <c r="C194" s="91" t="s">
        <v>549</v>
      </c>
      <c r="D194" s="91" t="s">
        <v>88</v>
      </c>
      <c r="E194" s="61">
        <v>1196.4</v>
      </c>
      <c r="F194" s="93">
        <f>SUM(G194+H194)</f>
        <v>97.4</v>
      </c>
      <c r="G194" s="93">
        <v>97.4</v>
      </c>
      <c r="H194" s="93"/>
      <c r="I194" s="93">
        <f>SUM(E194+F194)</f>
        <v>1293.8000000000002</v>
      </c>
      <c r="L194" s="29"/>
    </row>
    <row r="195" spans="1:12" ht="19.5" customHeight="1">
      <c r="A195" s="29"/>
      <c r="B195" s="29" t="s">
        <v>205</v>
      </c>
      <c r="C195" s="91" t="s">
        <v>338</v>
      </c>
      <c r="D195" s="91"/>
      <c r="E195" s="61">
        <f>SUM(E200+E197)</f>
        <v>633</v>
      </c>
      <c r="F195" s="61">
        <f>SUM(F200+F197)</f>
        <v>0</v>
      </c>
      <c r="G195" s="61">
        <f>SUM(G200+G197)</f>
        <v>0</v>
      </c>
      <c r="H195" s="61">
        <f>SUM(H200+H197)</f>
        <v>0</v>
      </c>
      <c r="I195" s="61">
        <f>SUM(I200+I197)</f>
        <v>633</v>
      </c>
      <c r="L195" s="29"/>
    </row>
    <row r="196" spans="1:12" ht="33.75" customHeight="1">
      <c r="A196" s="29"/>
      <c r="B196" s="29" t="s">
        <v>339</v>
      </c>
      <c r="C196" s="91" t="s">
        <v>340</v>
      </c>
      <c r="D196" s="91"/>
      <c r="E196" s="61">
        <f>SUM(E197)</f>
        <v>150</v>
      </c>
      <c r="F196" s="61">
        <f>SUM(G196+H196)</f>
        <v>0</v>
      </c>
      <c r="G196" s="93">
        <f>SUM(G197)</f>
        <v>0</v>
      </c>
      <c r="H196" s="93"/>
      <c r="I196" s="93">
        <f aca="true" t="shared" si="28" ref="I196:I201">SUM(E196+F196)</f>
        <v>150</v>
      </c>
      <c r="L196" s="29"/>
    </row>
    <row r="197" spans="1:12" ht="15.75">
      <c r="A197" s="29"/>
      <c r="B197" s="29" t="s">
        <v>101</v>
      </c>
      <c r="C197" s="91" t="s">
        <v>341</v>
      </c>
      <c r="D197" s="91"/>
      <c r="E197" s="61">
        <f>SUM(E198)</f>
        <v>150</v>
      </c>
      <c r="F197" s="61">
        <f>SUM(G197+H197)</f>
        <v>0</v>
      </c>
      <c r="G197" s="93">
        <f>SUM(G198)</f>
        <v>0</v>
      </c>
      <c r="H197" s="93"/>
      <c r="I197" s="93">
        <f t="shared" si="28"/>
        <v>150</v>
      </c>
      <c r="L197" s="29"/>
    </row>
    <row r="198" spans="1:9" ht="31.5">
      <c r="A198" s="29"/>
      <c r="B198" s="29" t="s">
        <v>87</v>
      </c>
      <c r="C198" s="91" t="s">
        <v>341</v>
      </c>
      <c r="D198" s="91" t="s">
        <v>88</v>
      </c>
      <c r="E198" s="61">
        <v>150</v>
      </c>
      <c r="F198" s="61">
        <f>SUM(G198)</f>
        <v>0</v>
      </c>
      <c r="G198" s="93">
        <v>0</v>
      </c>
      <c r="H198" s="93"/>
      <c r="I198" s="93">
        <f t="shared" si="28"/>
        <v>150</v>
      </c>
    </row>
    <row r="199" spans="1:9" ht="33" customHeight="1">
      <c r="A199" s="29"/>
      <c r="B199" s="29" t="s">
        <v>342</v>
      </c>
      <c r="C199" s="91" t="s">
        <v>343</v>
      </c>
      <c r="D199" s="91"/>
      <c r="E199" s="61">
        <f aca="true" t="shared" si="29" ref="E199:H200">SUM(E200)</f>
        <v>483</v>
      </c>
      <c r="F199" s="93">
        <f t="shared" si="29"/>
        <v>0</v>
      </c>
      <c r="G199" s="93">
        <f t="shared" si="29"/>
        <v>0</v>
      </c>
      <c r="H199" s="93">
        <f t="shared" si="29"/>
        <v>0</v>
      </c>
      <c r="I199" s="93">
        <f t="shared" si="28"/>
        <v>483</v>
      </c>
    </row>
    <row r="200" spans="1:9" ht="31.5">
      <c r="A200" s="29"/>
      <c r="B200" s="29" t="s">
        <v>194</v>
      </c>
      <c r="C200" s="91" t="s">
        <v>344</v>
      </c>
      <c r="D200" s="91"/>
      <c r="E200" s="61">
        <f t="shared" si="29"/>
        <v>483</v>
      </c>
      <c r="F200" s="93">
        <f t="shared" si="29"/>
        <v>0</v>
      </c>
      <c r="G200" s="93">
        <f t="shared" si="29"/>
        <v>0</v>
      </c>
      <c r="H200" s="93">
        <f t="shared" si="29"/>
        <v>0</v>
      </c>
      <c r="I200" s="93">
        <f t="shared" si="28"/>
        <v>483</v>
      </c>
    </row>
    <row r="201" spans="1:10" ht="33.75" customHeight="1">
      <c r="A201" s="29"/>
      <c r="B201" s="29" t="s">
        <v>87</v>
      </c>
      <c r="C201" s="91" t="s">
        <v>344</v>
      </c>
      <c r="D201" s="91" t="s">
        <v>88</v>
      </c>
      <c r="E201" s="61">
        <v>483</v>
      </c>
      <c r="F201" s="93">
        <f>SUM(G201+H201)</f>
        <v>0</v>
      </c>
      <c r="G201" s="93">
        <v>0</v>
      </c>
      <c r="H201" s="93"/>
      <c r="I201" s="93">
        <f t="shared" si="28"/>
        <v>483</v>
      </c>
      <c r="J201" s="31"/>
    </row>
    <row r="202" spans="1:10" ht="51" customHeight="1">
      <c r="A202" s="27">
        <v>15</v>
      </c>
      <c r="B202" s="106" t="s">
        <v>41</v>
      </c>
      <c r="C202" s="108" t="s">
        <v>345</v>
      </c>
      <c r="D202" s="88"/>
      <c r="E202" s="85">
        <f aca="true" t="shared" si="30" ref="E202:I203">SUM(E203)</f>
        <v>8227.2</v>
      </c>
      <c r="F202" s="85">
        <f t="shared" si="30"/>
        <v>0</v>
      </c>
      <c r="G202" s="85">
        <f t="shared" si="30"/>
        <v>0</v>
      </c>
      <c r="H202" s="85">
        <f t="shared" si="30"/>
        <v>0</v>
      </c>
      <c r="I202" s="85">
        <f t="shared" si="30"/>
        <v>8227.2</v>
      </c>
      <c r="J202" s="31"/>
    </row>
    <row r="203" spans="1:9" ht="31.5">
      <c r="A203" s="27"/>
      <c r="B203" s="107" t="s">
        <v>52</v>
      </c>
      <c r="C203" s="100" t="s">
        <v>346</v>
      </c>
      <c r="D203" s="91"/>
      <c r="E203" s="61">
        <f t="shared" si="30"/>
        <v>8227.2</v>
      </c>
      <c r="F203" s="61">
        <f t="shared" si="30"/>
        <v>0</v>
      </c>
      <c r="G203" s="61">
        <f t="shared" si="30"/>
        <v>0</v>
      </c>
      <c r="H203" s="61">
        <f t="shared" si="30"/>
        <v>0</v>
      </c>
      <c r="I203" s="61">
        <f t="shared" si="30"/>
        <v>8227.2</v>
      </c>
    </row>
    <row r="204" spans="1:9" ht="47.25">
      <c r="A204" s="27"/>
      <c r="B204" s="107" t="s">
        <v>385</v>
      </c>
      <c r="C204" s="101" t="s">
        <v>347</v>
      </c>
      <c r="D204" s="91"/>
      <c r="E204" s="61">
        <f>SUM(E205)</f>
        <v>8227.2</v>
      </c>
      <c r="F204" s="93">
        <f>SUM(F205)</f>
        <v>0</v>
      </c>
      <c r="G204" s="93">
        <f>SUM(G205)</f>
        <v>0</v>
      </c>
      <c r="H204" s="93">
        <f>SUM(H205)</f>
        <v>0</v>
      </c>
      <c r="I204" s="93">
        <f>SUM(I205)</f>
        <v>8227.2</v>
      </c>
    </row>
    <row r="205" spans="1:9" ht="36" customHeight="1">
      <c r="A205" s="29"/>
      <c r="B205" s="34" t="s">
        <v>348</v>
      </c>
      <c r="C205" s="101" t="s">
        <v>349</v>
      </c>
      <c r="D205" s="91"/>
      <c r="E205" s="61">
        <f>SUM(E206)</f>
        <v>8227.2</v>
      </c>
      <c r="F205" s="93">
        <f>SUM(F206)</f>
        <v>0</v>
      </c>
      <c r="G205" s="93">
        <f>SUM(G206)</f>
        <v>0</v>
      </c>
      <c r="H205" s="93">
        <f>SUM(H206)</f>
        <v>0</v>
      </c>
      <c r="I205" s="93">
        <f>SUM(E205+F205)</f>
        <v>8227.2</v>
      </c>
    </row>
    <row r="206" spans="1:9" ht="31.5">
      <c r="A206" s="29"/>
      <c r="B206" s="29" t="s">
        <v>87</v>
      </c>
      <c r="C206" s="101" t="s">
        <v>349</v>
      </c>
      <c r="D206" s="91" t="s">
        <v>88</v>
      </c>
      <c r="E206" s="61">
        <v>8227.2</v>
      </c>
      <c r="F206" s="93">
        <f>SUM(G206+H206)</f>
        <v>0</v>
      </c>
      <c r="G206" s="93">
        <v>0</v>
      </c>
      <c r="H206" s="93">
        <v>0</v>
      </c>
      <c r="I206" s="93">
        <f>SUM(E206+F206)</f>
        <v>8227.2</v>
      </c>
    </row>
    <row r="207" spans="1:9" ht="31.5">
      <c r="A207" s="27">
        <v>16</v>
      </c>
      <c r="B207" s="27" t="s">
        <v>35</v>
      </c>
      <c r="C207" s="88" t="s">
        <v>350</v>
      </c>
      <c r="D207" s="88"/>
      <c r="E207" s="85">
        <f>SUM(E208)</f>
        <v>21096.3</v>
      </c>
      <c r="F207" s="85">
        <f>SUM(F208)</f>
        <v>75.8</v>
      </c>
      <c r="G207" s="85">
        <f>SUM(G208)</f>
        <v>75.8</v>
      </c>
      <c r="H207" s="85">
        <f>SUM(H208)</f>
        <v>0</v>
      </c>
      <c r="I207" s="87">
        <f>SUM(E207+F207)</f>
        <v>21172.1</v>
      </c>
    </row>
    <row r="208" spans="1:9" ht="31.5">
      <c r="A208" s="29"/>
      <c r="B208" s="29" t="s">
        <v>34</v>
      </c>
      <c r="C208" s="91" t="s">
        <v>351</v>
      </c>
      <c r="D208" s="91"/>
      <c r="E208" s="61">
        <f>SUM(E210+E218+E214)</f>
        <v>21096.3</v>
      </c>
      <c r="F208" s="61">
        <f>SUM(F210+F218+F214)</f>
        <v>75.8</v>
      </c>
      <c r="G208" s="61">
        <f>SUM(G210+G218+G214)</f>
        <v>75.8</v>
      </c>
      <c r="H208" s="61">
        <f>SUM(H210+H218+H214)</f>
        <v>0</v>
      </c>
      <c r="I208" s="61">
        <f>SUM(I210+I218+I214)</f>
        <v>21172.1</v>
      </c>
    </row>
    <row r="209" spans="1:9" ht="63.75" customHeight="1">
      <c r="A209" s="29"/>
      <c r="B209" s="29" t="s">
        <v>352</v>
      </c>
      <c r="C209" s="91" t="s">
        <v>353</v>
      </c>
      <c r="D209" s="91"/>
      <c r="E209" s="61">
        <f>SUM(E210)</f>
        <v>5334.8</v>
      </c>
      <c r="F209" s="61">
        <f>SUM(F210)</f>
        <v>-84.7</v>
      </c>
      <c r="G209" s="61">
        <f>SUM(G210)</f>
        <v>-84.7</v>
      </c>
      <c r="H209" s="61">
        <f>SUM(H210)</f>
        <v>0</v>
      </c>
      <c r="I209" s="61">
        <f>SUM(I210)</f>
        <v>5250.1</v>
      </c>
    </row>
    <row r="210" spans="1:9" ht="15.75">
      <c r="A210" s="29"/>
      <c r="B210" s="29" t="s">
        <v>181</v>
      </c>
      <c r="C210" s="91" t="s">
        <v>354</v>
      </c>
      <c r="D210" s="91"/>
      <c r="E210" s="61">
        <f>SUM(E212+E211+E213)</f>
        <v>5334.8</v>
      </c>
      <c r="F210" s="61">
        <f>SUM(F212+F211+F213)</f>
        <v>-84.7</v>
      </c>
      <c r="G210" s="61">
        <f>SUM(G212+G211+G213)</f>
        <v>-84.7</v>
      </c>
      <c r="H210" s="61">
        <v>0</v>
      </c>
      <c r="I210" s="61">
        <f>SUM(I212+I211+I213)</f>
        <v>5250.1</v>
      </c>
    </row>
    <row r="211" spans="1:9" ht="78.75">
      <c r="A211" s="29"/>
      <c r="B211" s="29" t="s">
        <v>85</v>
      </c>
      <c r="C211" s="91" t="s">
        <v>354</v>
      </c>
      <c r="D211" s="91" t="s">
        <v>82</v>
      </c>
      <c r="E211" s="61">
        <v>1776.4</v>
      </c>
      <c r="F211" s="93">
        <f>SUM(G211+H211)</f>
        <v>0</v>
      </c>
      <c r="G211" s="93">
        <v>0</v>
      </c>
      <c r="H211" s="93"/>
      <c r="I211" s="93">
        <f>SUM(E211+F211)</f>
        <v>1776.4</v>
      </c>
    </row>
    <row r="212" spans="1:9" ht="31.5">
      <c r="A212" s="29"/>
      <c r="B212" s="29" t="s">
        <v>9</v>
      </c>
      <c r="C212" s="91" t="s">
        <v>354</v>
      </c>
      <c r="D212" s="91" t="s">
        <v>83</v>
      </c>
      <c r="E212" s="61">
        <v>3427.4</v>
      </c>
      <c r="F212" s="93">
        <f>SUM(G212+H212)</f>
        <v>-84.7</v>
      </c>
      <c r="G212" s="93">
        <v>-84.7</v>
      </c>
      <c r="H212" s="93">
        <v>0</v>
      </c>
      <c r="I212" s="93">
        <f>SUM(E212+F212)</f>
        <v>3342.7000000000003</v>
      </c>
    </row>
    <row r="213" spans="1:9" ht="22.5" customHeight="1">
      <c r="A213" s="29"/>
      <c r="B213" s="29" t="s">
        <v>92</v>
      </c>
      <c r="C213" s="91" t="s">
        <v>354</v>
      </c>
      <c r="D213" s="91" t="s">
        <v>91</v>
      </c>
      <c r="E213" s="61">
        <v>131</v>
      </c>
      <c r="F213" s="93">
        <f>SUM(G213+H213)</f>
        <v>0</v>
      </c>
      <c r="G213" s="93">
        <v>0</v>
      </c>
      <c r="H213" s="93"/>
      <c r="I213" s="93">
        <f>SUM(E213+F213)</f>
        <v>131</v>
      </c>
    </row>
    <row r="214" spans="1:9" ht="63">
      <c r="A214" s="29"/>
      <c r="B214" s="29" t="s">
        <v>586</v>
      </c>
      <c r="C214" s="91" t="s">
        <v>587</v>
      </c>
      <c r="D214" s="91"/>
      <c r="E214" s="61">
        <f aca="true" t="shared" si="31" ref="E214:I215">SUM(E215)</f>
        <v>780</v>
      </c>
      <c r="F214" s="61">
        <f t="shared" si="31"/>
        <v>0</v>
      </c>
      <c r="G214" s="61">
        <f t="shared" si="31"/>
        <v>0</v>
      </c>
      <c r="H214" s="61">
        <f t="shared" si="31"/>
        <v>0</v>
      </c>
      <c r="I214" s="61">
        <f t="shared" si="31"/>
        <v>780</v>
      </c>
    </row>
    <row r="215" spans="1:9" ht="47.25">
      <c r="A215" s="29"/>
      <c r="B215" s="29" t="s">
        <v>588</v>
      </c>
      <c r="C215" s="91" t="s">
        <v>589</v>
      </c>
      <c r="D215" s="91"/>
      <c r="E215" s="61">
        <f t="shared" si="31"/>
        <v>780</v>
      </c>
      <c r="F215" s="61">
        <f t="shared" si="31"/>
        <v>0</v>
      </c>
      <c r="G215" s="61">
        <f t="shared" si="31"/>
        <v>0</v>
      </c>
      <c r="H215" s="61">
        <f t="shared" si="31"/>
        <v>0</v>
      </c>
      <c r="I215" s="61">
        <f t="shared" si="31"/>
        <v>780</v>
      </c>
    </row>
    <row r="216" spans="1:9" ht="31.5">
      <c r="A216" s="29"/>
      <c r="B216" s="29" t="s">
        <v>9</v>
      </c>
      <c r="C216" s="91" t="s">
        <v>589</v>
      </c>
      <c r="D216" s="91" t="s">
        <v>83</v>
      </c>
      <c r="E216" s="61">
        <v>780</v>
      </c>
      <c r="F216" s="93">
        <f>SUM(G216+H216)</f>
        <v>0</v>
      </c>
      <c r="G216" s="93">
        <v>0</v>
      </c>
      <c r="H216" s="93">
        <v>0</v>
      </c>
      <c r="I216" s="93">
        <f>SUM(E216+F216)</f>
        <v>780</v>
      </c>
    </row>
    <row r="217" spans="1:9" ht="48.75" customHeight="1">
      <c r="A217" s="29"/>
      <c r="B217" s="29" t="s">
        <v>355</v>
      </c>
      <c r="C217" s="91" t="s">
        <v>38</v>
      </c>
      <c r="D217" s="91"/>
      <c r="E217" s="61">
        <f aca="true" t="shared" si="32" ref="E217:I218">SUM(E218)</f>
        <v>14981.5</v>
      </c>
      <c r="F217" s="61">
        <f t="shared" si="32"/>
        <v>160.5</v>
      </c>
      <c r="G217" s="61">
        <f t="shared" si="32"/>
        <v>160.5</v>
      </c>
      <c r="H217" s="61">
        <f t="shared" si="32"/>
        <v>0</v>
      </c>
      <c r="I217" s="61">
        <f t="shared" si="32"/>
        <v>15142</v>
      </c>
    </row>
    <row r="218" spans="1:9" ht="34.5" customHeight="1">
      <c r="A218" s="29"/>
      <c r="B218" s="29" t="s">
        <v>148</v>
      </c>
      <c r="C218" s="91" t="s">
        <v>37</v>
      </c>
      <c r="D218" s="91"/>
      <c r="E218" s="61">
        <f t="shared" si="32"/>
        <v>14981.5</v>
      </c>
      <c r="F218" s="61">
        <f t="shared" si="32"/>
        <v>160.5</v>
      </c>
      <c r="G218" s="61">
        <f t="shared" si="32"/>
        <v>160.5</v>
      </c>
      <c r="H218" s="61">
        <f t="shared" si="32"/>
        <v>0</v>
      </c>
      <c r="I218" s="61">
        <f t="shared" si="32"/>
        <v>15142</v>
      </c>
    </row>
    <row r="219" spans="1:9" ht="35.25" customHeight="1">
      <c r="A219" s="29"/>
      <c r="B219" s="25" t="s">
        <v>86</v>
      </c>
      <c r="C219" s="91" t="s">
        <v>37</v>
      </c>
      <c r="D219" s="91" t="s">
        <v>84</v>
      </c>
      <c r="E219" s="61">
        <v>14981.5</v>
      </c>
      <c r="F219" s="93">
        <f>SUM(G219+H219)</f>
        <v>160.5</v>
      </c>
      <c r="G219" s="93">
        <v>160.5</v>
      </c>
      <c r="H219" s="93">
        <v>0</v>
      </c>
      <c r="I219" s="93">
        <f>SUM(E219+F219)</f>
        <v>15142</v>
      </c>
    </row>
    <row r="220" spans="1:12" ht="48" customHeight="1">
      <c r="A220" s="27">
        <v>17</v>
      </c>
      <c r="B220" s="97" t="s">
        <v>467</v>
      </c>
      <c r="C220" s="88" t="s">
        <v>468</v>
      </c>
      <c r="D220" s="89"/>
      <c r="E220" s="85">
        <f>SUM(E221)</f>
        <v>140046.3</v>
      </c>
      <c r="F220" s="85">
        <f>SUM(G220+H220)</f>
        <v>0</v>
      </c>
      <c r="G220" s="85">
        <f aca="true" t="shared" si="33" ref="G220:I227">SUM(G221)</f>
        <v>0</v>
      </c>
      <c r="H220" s="85">
        <f t="shared" si="33"/>
        <v>0</v>
      </c>
      <c r="I220" s="85">
        <f t="shared" si="33"/>
        <v>140046.3</v>
      </c>
      <c r="J220" s="61">
        <f>SUM(J221+J225)</f>
        <v>0</v>
      </c>
      <c r="K220" s="61">
        <f>SUM(K221+K225)</f>
        <v>0</v>
      </c>
      <c r="L220" s="61">
        <f>SUM(L221+L225)</f>
        <v>0</v>
      </c>
    </row>
    <row r="221" spans="1:9" ht="19.5" customHeight="1">
      <c r="A221" s="29"/>
      <c r="B221" s="90" t="s">
        <v>469</v>
      </c>
      <c r="C221" s="91" t="s">
        <v>470</v>
      </c>
      <c r="D221" s="92"/>
      <c r="E221" s="61">
        <f>SUM(E222)</f>
        <v>140046.3</v>
      </c>
      <c r="F221" s="61">
        <f>SUM(F222)</f>
        <v>0</v>
      </c>
      <c r="G221" s="61">
        <f t="shared" si="33"/>
        <v>0</v>
      </c>
      <c r="H221" s="61">
        <f t="shared" si="33"/>
        <v>0</v>
      </c>
      <c r="I221" s="61">
        <f t="shared" si="33"/>
        <v>140046.3</v>
      </c>
    </row>
    <row r="222" spans="1:9" ht="33.75" customHeight="1">
      <c r="A222" s="29"/>
      <c r="B222" s="34" t="s">
        <v>471</v>
      </c>
      <c r="C222" s="91" t="s">
        <v>472</v>
      </c>
      <c r="D222" s="92"/>
      <c r="E222" s="61">
        <f>SUM(E223+E227+E225)</f>
        <v>140046.3</v>
      </c>
      <c r="F222" s="61">
        <f>SUM(F223+F227+F225)</f>
        <v>0</v>
      </c>
      <c r="G222" s="61">
        <f>SUM(G223+G227+G225)</f>
        <v>0</v>
      </c>
      <c r="H222" s="61">
        <f>SUM(H223+H227+H225)</f>
        <v>0</v>
      </c>
      <c r="I222" s="61">
        <f>SUM(I223+I227+I225)</f>
        <v>140046.3</v>
      </c>
    </row>
    <row r="223" spans="1:9" ht="33.75" customHeight="1">
      <c r="A223" s="29"/>
      <c r="B223" s="34" t="s">
        <v>473</v>
      </c>
      <c r="C223" s="91" t="s">
        <v>474</v>
      </c>
      <c r="D223" s="92"/>
      <c r="E223" s="61">
        <f>SUM(E224)</f>
        <v>29262.4</v>
      </c>
      <c r="F223" s="61">
        <f aca="true" t="shared" si="34" ref="F223:F228">SUM(G223+H223)</f>
        <v>0</v>
      </c>
      <c r="G223" s="61">
        <f t="shared" si="33"/>
        <v>0</v>
      </c>
      <c r="H223" s="61">
        <f t="shared" si="33"/>
        <v>0</v>
      </c>
      <c r="I223" s="61">
        <f t="shared" si="33"/>
        <v>29262.4</v>
      </c>
    </row>
    <row r="224" spans="1:9" ht="33.75" customHeight="1">
      <c r="A224" s="29"/>
      <c r="B224" s="29" t="s">
        <v>9</v>
      </c>
      <c r="C224" s="91" t="s">
        <v>474</v>
      </c>
      <c r="D224" s="92" t="s">
        <v>83</v>
      </c>
      <c r="E224" s="61">
        <v>29262.4</v>
      </c>
      <c r="F224" s="61">
        <f t="shared" si="34"/>
        <v>0</v>
      </c>
      <c r="G224" s="93">
        <v>0</v>
      </c>
      <c r="H224" s="93"/>
      <c r="I224" s="93">
        <f>SUM(E224+F224)</f>
        <v>29262.4</v>
      </c>
    </row>
    <row r="225" spans="1:9" ht="34.5" customHeight="1">
      <c r="A225" s="29"/>
      <c r="B225" s="34" t="s">
        <v>607</v>
      </c>
      <c r="C225" s="91" t="s">
        <v>606</v>
      </c>
      <c r="D225" s="92"/>
      <c r="E225" s="61">
        <f>SUM(E226)</f>
        <v>25763.5</v>
      </c>
      <c r="F225" s="61">
        <f t="shared" si="34"/>
        <v>0</v>
      </c>
      <c r="G225" s="61">
        <f t="shared" si="33"/>
        <v>0</v>
      </c>
      <c r="H225" s="61">
        <f t="shared" si="33"/>
        <v>0</v>
      </c>
      <c r="I225" s="61">
        <f t="shared" si="33"/>
        <v>25763.5</v>
      </c>
    </row>
    <row r="226" spans="1:9" ht="33.75" customHeight="1">
      <c r="A226" s="29"/>
      <c r="B226" s="29" t="s">
        <v>9</v>
      </c>
      <c r="C226" s="91" t="s">
        <v>606</v>
      </c>
      <c r="D226" s="92" t="s">
        <v>83</v>
      </c>
      <c r="E226" s="61">
        <v>25763.5</v>
      </c>
      <c r="F226" s="61">
        <f t="shared" si="34"/>
        <v>0</v>
      </c>
      <c r="G226" s="93">
        <v>0</v>
      </c>
      <c r="H226" s="93">
        <v>0</v>
      </c>
      <c r="I226" s="93">
        <f>SUM(E226+F226)</f>
        <v>25763.5</v>
      </c>
    </row>
    <row r="227" spans="1:9" ht="36.75" customHeight="1">
      <c r="A227" s="29"/>
      <c r="B227" s="34" t="s">
        <v>582</v>
      </c>
      <c r="C227" s="91" t="s">
        <v>556</v>
      </c>
      <c r="D227" s="92"/>
      <c r="E227" s="61">
        <f>SUM(E228)</f>
        <v>85020.4</v>
      </c>
      <c r="F227" s="61">
        <f t="shared" si="34"/>
        <v>0</v>
      </c>
      <c r="G227" s="61">
        <f t="shared" si="33"/>
        <v>0</v>
      </c>
      <c r="H227" s="61">
        <f t="shared" si="33"/>
        <v>0</v>
      </c>
      <c r="I227" s="61">
        <f t="shared" si="33"/>
        <v>85020.4</v>
      </c>
    </row>
    <row r="228" spans="1:9" ht="35.25" customHeight="1">
      <c r="A228" s="29"/>
      <c r="B228" s="29" t="s">
        <v>9</v>
      </c>
      <c r="C228" s="91" t="s">
        <v>556</v>
      </c>
      <c r="D228" s="92" t="s">
        <v>83</v>
      </c>
      <c r="E228" s="61">
        <v>85020.4</v>
      </c>
      <c r="F228" s="61">
        <f t="shared" si="34"/>
        <v>0</v>
      </c>
      <c r="G228" s="93">
        <v>0</v>
      </c>
      <c r="H228" s="93">
        <v>0</v>
      </c>
      <c r="I228" s="93">
        <f>SUM(E228+F228)</f>
        <v>85020.4</v>
      </c>
    </row>
    <row r="229" spans="1:9" ht="30" customHeight="1">
      <c r="A229" s="27">
        <v>18</v>
      </c>
      <c r="B229" s="97" t="s">
        <v>365</v>
      </c>
      <c r="C229" s="88" t="s">
        <v>266</v>
      </c>
      <c r="D229" s="89"/>
      <c r="E229" s="85">
        <f>SUM(E232)</f>
        <v>16.5</v>
      </c>
      <c r="F229" s="85">
        <f>SUM(F232)</f>
        <v>0</v>
      </c>
      <c r="G229" s="85">
        <f>SUM(G232)</f>
        <v>0</v>
      </c>
      <c r="H229" s="85">
        <f>SUM(H232)</f>
        <v>0</v>
      </c>
      <c r="I229" s="85">
        <f>SUM(I232)</f>
        <v>16.5</v>
      </c>
    </row>
    <row r="230" spans="1:9" ht="48" customHeight="1">
      <c r="A230" s="29"/>
      <c r="B230" s="90" t="s">
        <v>368</v>
      </c>
      <c r="C230" s="91" t="s">
        <v>267</v>
      </c>
      <c r="D230" s="92"/>
      <c r="E230" s="61">
        <f>SUM(E233)</f>
        <v>16.5</v>
      </c>
      <c r="F230" s="61">
        <f>SUM(G230+H231)</f>
        <v>0</v>
      </c>
      <c r="G230" s="61">
        <f>SUM(G232)</f>
        <v>0</v>
      </c>
      <c r="H230" s="61">
        <f aca="true" t="shared" si="35" ref="G230:H232">SUM(H231)</f>
        <v>0</v>
      </c>
      <c r="I230" s="61">
        <f>SUM(I231)</f>
        <v>16.5</v>
      </c>
    </row>
    <row r="231" spans="1:9" ht="123" customHeight="1">
      <c r="A231" s="29"/>
      <c r="B231" s="90" t="s">
        <v>268</v>
      </c>
      <c r="C231" s="91" t="s">
        <v>269</v>
      </c>
      <c r="D231" s="92"/>
      <c r="E231" s="61">
        <f>SUM(E232)</f>
        <v>16.5</v>
      </c>
      <c r="F231" s="61">
        <f>SUM(G231+H232)</f>
        <v>0</v>
      </c>
      <c r="G231" s="61">
        <f t="shared" si="35"/>
        <v>0</v>
      </c>
      <c r="H231" s="61">
        <f>SUM(H233)</f>
        <v>0</v>
      </c>
      <c r="I231" s="61">
        <f>SUM(I233)</f>
        <v>16.5</v>
      </c>
    </row>
    <row r="232" spans="1:14" ht="19.5" customHeight="1">
      <c r="A232" s="29"/>
      <c r="B232" s="90" t="s">
        <v>195</v>
      </c>
      <c r="C232" s="91" t="s">
        <v>294</v>
      </c>
      <c r="D232" s="92"/>
      <c r="E232" s="61">
        <f>SUM(E233)</f>
        <v>16.5</v>
      </c>
      <c r="F232" s="61">
        <f>SUM(G232+H233)</f>
        <v>0</v>
      </c>
      <c r="G232" s="61">
        <f t="shared" si="35"/>
        <v>0</v>
      </c>
      <c r="H232" s="61">
        <f t="shared" si="35"/>
        <v>0</v>
      </c>
      <c r="I232" s="93">
        <f>SUM(E231+F231)</f>
        <v>16.5</v>
      </c>
      <c r="N232" s="141"/>
    </row>
    <row r="233" spans="1:9" ht="29.25" customHeight="1">
      <c r="A233" s="29"/>
      <c r="B233" s="90" t="s">
        <v>9</v>
      </c>
      <c r="C233" s="91" t="s">
        <v>294</v>
      </c>
      <c r="D233" s="92" t="s">
        <v>83</v>
      </c>
      <c r="E233" s="61">
        <v>16.5</v>
      </c>
      <c r="F233" s="61">
        <f>SUM(G233+H238)</f>
        <v>0</v>
      </c>
      <c r="G233" s="93">
        <v>0</v>
      </c>
      <c r="H233" s="61">
        <f>SUM(H238)</f>
        <v>0</v>
      </c>
      <c r="I233" s="93">
        <f>SUM(E232+F232)</f>
        <v>16.5</v>
      </c>
    </row>
    <row r="234" spans="1:9" ht="50.25" customHeight="1">
      <c r="A234" s="27">
        <v>19</v>
      </c>
      <c r="B234" s="97" t="s">
        <v>237</v>
      </c>
      <c r="C234" s="140">
        <v>1700000000</v>
      </c>
      <c r="D234" s="89"/>
      <c r="E234" s="85">
        <f>SUM(E235)</f>
        <v>500</v>
      </c>
      <c r="F234" s="85">
        <f>SUM(G234+H234)</f>
        <v>0</v>
      </c>
      <c r="G234" s="85">
        <f aca="true" t="shared" si="36" ref="G234:I236">SUM(G235)</f>
        <v>0</v>
      </c>
      <c r="H234" s="85">
        <f t="shared" si="36"/>
        <v>0</v>
      </c>
      <c r="I234" s="85">
        <f t="shared" si="36"/>
        <v>500</v>
      </c>
    </row>
    <row r="235" spans="1:9" ht="48.75" customHeight="1">
      <c r="A235" s="29"/>
      <c r="B235" s="90" t="s">
        <v>56</v>
      </c>
      <c r="C235" s="94">
        <v>1710000000</v>
      </c>
      <c r="D235" s="92"/>
      <c r="E235" s="61">
        <f>SUM(E236)</f>
        <v>500</v>
      </c>
      <c r="F235" s="61">
        <f>SUM(F236)</f>
        <v>0</v>
      </c>
      <c r="G235" s="61">
        <f t="shared" si="36"/>
        <v>0</v>
      </c>
      <c r="H235" s="61">
        <f t="shared" si="36"/>
        <v>0</v>
      </c>
      <c r="I235" s="61">
        <f t="shared" si="36"/>
        <v>500</v>
      </c>
    </row>
    <row r="236" spans="1:9" ht="48.75" customHeight="1">
      <c r="A236" s="29"/>
      <c r="B236" s="90" t="s">
        <v>461</v>
      </c>
      <c r="C236" s="94">
        <v>1710010750</v>
      </c>
      <c r="D236" s="92"/>
      <c r="E236" s="61">
        <f>SUM(E237)</f>
        <v>500</v>
      </c>
      <c r="F236" s="61">
        <f>SUM(G236+H236)</f>
        <v>0</v>
      </c>
      <c r="G236" s="61">
        <f t="shared" si="36"/>
        <v>0</v>
      </c>
      <c r="H236" s="61">
        <f t="shared" si="36"/>
        <v>0</v>
      </c>
      <c r="I236" s="61">
        <f t="shared" si="36"/>
        <v>500</v>
      </c>
    </row>
    <row r="237" spans="1:9" ht="33.75" customHeight="1">
      <c r="A237" s="29"/>
      <c r="B237" s="96" t="s">
        <v>86</v>
      </c>
      <c r="C237" s="94">
        <v>1710010700</v>
      </c>
      <c r="D237" s="92" t="s">
        <v>84</v>
      </c>
      <c r="E237" s="61">
        <v>500</v>
      </c>
      <c r="F237" s="61">
        <f>SUM(G237+H237)</f>
        <v>0</v>
      </c>
      <c r="G237" s="93">
        <v>0</v>
      </c>
      <c r="H237" s="93">
        <v>0</v>
      </c>
      <c r="I237" s="93">
        <f>SUM(E237+F237)</f>
        <v>500</v>
      </c>
    </row>
    <row r="238" spans="1:9" ht="33.75" customHeight="1">
      <c r="A238" s="27">
        <v>20</v>
      </c>
      <c r="B238" s="27" t="s">
        <v>271</v>
      </c>
      <c r="C238" s="36" t="s">
        <v>28</v>
      </c>
      <c r="D238" s="36"/>
      <c r="E238" s="30">
        <f>SUM(E239)</f>
        <v>900</v>
      </c>
      <c r="F238" s="30">
        <f aca="true" t="shared" si="37" ref="F238:I240">SUM(F239)</f>
        <v>0</v>
      </c>
      <c r="G238" s="30">
        <f t="shared" si="37"/>
        <v>0</v>
      </c>
      <c r="H238" s="30">
        <f t="shared" si="37"/>
        <v>0</v>
      </c>
      <c r="I238" s="30">
        <f t="shared" si="37"/>
        <v>900</v>
      </c>
    </row>
    <row r="239" spans="1:9" ht="33.75" customHeight="1">
      <c r="A239" s="29"/>
      <c r="B239" s="29" t="s">
        <v>272</v>
      </c>
      <c r="C239" s="23" t="s">
        <v>29</v>
      </c>
      <c r="D239" s="23"/>
      <c r="E239" s="31">
        <f>SUM(E240)</f>
        <v>900</v>
      </c>
      <c r="F239" s="31">
        <f t="shared" si="37"/>
        <v>0</v>
      </c>
      <c r="G239" s="31">
        <f t="shared" si="37"/>
        <v>0</v>
      </c>
      <c r="H239" s="31">
        <f t="shared" si="37"/>
        <v>0</v>
      </c>
      <c r="I239" s="31">
        <f t="shared" si="37"/>
        <v>900</v>
      </c>
    </row>
    <row r="240" spans="1:9" ht="35.25" customHeight="1">
      <c r="A240" s="29"/>
      <c r="B240" s="29" t="s">
        <v>273</v>
      </c>
      <c r="C240" s="23" t="s">
        <v>30</v>
      </c>
      <c r="D240" s="23"/>
      <c r="E240" s="31">
        <f>SUM(E241)</f>
        <v>900</v>
      </c>
      <c r="F240" s="31">
        <f>SUM(F241)</f>
        <v>0</v>
      </c>
      <c r="G240" s="31">
        <f>SUM(G241)</f>
        <v>0</v>
      </c>
      <c r="H240" s="31">
        <f t="shared" si="37"/>
        <v>0</v>
      </c>
      <c r="I240" s="31">
        <f t="shared" si="37"/>
        <v>900</v>
      </c>
    </row>
    <row r="241" spans="1:9" ht="16.5" customHeight="1">
      <c r="A241" s="29"/>
      <c r="B241" s="29" t="s">
        <v>180</v>
      </c>
      <c r="C241" s="23" t="s">
        <v>30</v>
      </c>
      <c r="D241" s="23" t="s">
        <v>83</v>
      </c>
      <c r="E241" s="31">
        <v>900</v>
      </c>
      <c r="F241" s="12">
        <f>SUM(G241+H249)</f>
        <v>0</v>
      </c>
      <c r="G241" s="12">
        <v>0</v>
      </c>
      <c r="H241" s="31">
        <f>SUM(H249)</f>
        <v>0</v>
      </c>
      <c r="I241" s="12">
        <f>SUM(E240+F240)</f>
        <v>900</v>
      </c>
    </row>
    <row r="242" spans="1:9" ht="33.75" customHeight="1">
      <c r="A242" s="27">
        <v>21</v>
      </c>
      <c r="B242" s="27" t="s">
        <v>475</v>
      </c>
      <c r="C242" s="36" t="s">
        <v>476</v>
      </c>
      <c r="D242" s="36"/>
      <c r="E242" s="30">
        <f aca="true" t="shared" si="38" ref="E242:I244">SUM(E243)</f>
        <v>1000</v>
      </c>
      <c r="F242" s="30">
        <f t="shared" si="38"/>
        <v>0</v>
      </c>
      <c r="G242" s="30">
        <f t="shared" si="38"/>
        <v>0</v>
      </c>
      <c r="H242" s="30">
        <f t="shared" si="38"/>
        <v>0</v>
      </c>
      <c r="I242" s="30">
        <f t="shared" si="38"/>
        <v>1000</v>
      </c>
    </row>
    <row r="243" spans="1:9" ht="22.5" customHeight="1">
      <c r="A243" s="27"/>
      <c r="B243" s="29" t="s">
        <v>477</v>
      </c>
      <c r="C243" s="23" t="s">
        <v>478</v>
      </c>
      <c r="D243" s="23"/>
      <c r="E243" s="31">
        <f t="shared" si="38"/>
        <v>1000</v>
      </c>
      <c r="F243" s="31">
        <f t="shared" si="38"/>
        <v>0</v>
      </c>
      <c r="G243" s="31">
        <f t="shared" si="38"/>
        <v>0</v>
      </c>
      <c r="H243" s="31">
        <f t="shared" si="38"/>
        <v>0</v>
      </c>
      <c r="I243" s="31">
        <f t="shared" si="38"/>
        <v>1000</v>
      </c>
    </row>
    <row r="244" spans="1:9" ht="32.25" customHeight="1">
      <c r="A244" s="27"/>
      <c r="B244" s="29" t="s">
        <v>600</v>
      </c>
      <c r="C244" s="23" t="s">
        <v>480</v>
      </c>
      <c r="D244" s="23"/>
      <c r="E244" s="31">
        <f t="shared" si="38"/>
        <v>1000</v>
      </c>
      <c r="F244" s="31">
        <f t="shared" si="38"/>
        <v>0</v>
      </c>
      <c r="G244" s="31">
        <f t="shared" si="38"/>
        <v>0</v>
      </c>
      <c r="H244" s="31">
        <f t="shared" si="38"/>
        <v>0</v>
      </c>
      <c r="I244" s="31">
        <f t="shared" si="38"/>
        <v>1000</v>
      </c>
    </row>
    <row r="245" spans="1:9" ht="33.75" customHeight="1">
      <c r="A245" s="27"/>
      <c r="B245" s="90" t="s">
        <v>9</v>
      </c>
      <c r="C245" s="23" t="s">
        <v>480</v>
      </c>
      <c r="D245" s="92" t="s">
        <v>83</v>
      </c>
      <c r="E245" s="61">
        <v>1000</v>
      </c>
      <c r="F245" s="61">
        <f aca="true" t="shared" si="39" ref="F245:F250">SUM(G245+H245)</f>
        <v>0</v>
      </c>
      <c r="G245" s="93">
        <v>0</v>
      </c>
      <c r="H245" s="93">
        <v>0</v>
      </c>
      <c r="I245" s="93">
        <f>SUM(E245+F245)</f>
        <v>1000</v>
      </c>
    </row>
    <row r="246" spans="1:9" ht="54" customHeight="1">
      <c r="A246" s="27">
        <v>22</v>
      </c>
      <c r="B246" s="27" t="s">
        <v>481</v>
      </c>
      <c r="C246" s="36" t="s">
        <v>482</v>
      </c>
      <c r="D246" s="36"/>
      <c r="E246" s="30">
        <f>SUM(E247)</f>
        <v>70</v>
      </c>
      <c r="F246" s="30">
        <f t="shared" si="39"/>
        <v>0</v>
      </c>
      <c r="G246" s="30">
        <f aca="true" t="shared" si="40" ref="G246:I247">SUM(G247)</f>
        <v>0</v>
      </c>
      <c r="H246" s="30">
        <f t="shared" si="40"/>
        <v>0</v>
      </c>
      <c r="I246" s="30">
        <f t="shared" si="40"/>
        <v>70</v>
      </c>
    </row>
    <row r="247" spans="1:9" ht="33.75" customHeight="1">
      <c r="A247" s="27"/>
      <c r="B247" s="29" t="s">
        <v>483</v>
      </c>
      <c r="C247" s="23" t="s">
        <v>484</v>
      </c>
      <c r="D247" s="23"/>
      <c r="E247" s="31">
        <f>SUM(E248)</f>
        <v>70</v>
      </c>
      <c r="F247" s="31">
        <f t="shared" si="39"/>
        <v>0</v>
      </c>
      <c r="G247" s="31">
        <f t="shared" si="40"/>
        <v>0</v>
      </c>
      <c r="H247" s="31">
        <f t="shared" si="40"/>
        <v>0</v>
      </c>
      <c r="I247" s="31">
        <f t="shared" si="40"/>
        <v>70</v>
      </c>
    </row>
    <row r="248" spans="1:9" ht="45" customHeight="1">
      <c r="A248" s="27"/>
      <c r="B248" s="29" t="s">
        <v>485</v>
      </c>
      <c r="C248" s="23" t="s">
        <v>486</v>
      </c>
      <c r="D248" s="23"/>
      <c r="E248" s="31">
        <f>SUM(E249)</f>
        <v>70</v>
      </c>
      <c r="F248" s="31">
        <f t="shared" si="39"/>
        <v>0</v>
      </c>
      <c r="G248" s="31">
        <f>SUM(G249)</f>
        <v>0</v>
      </c>
      <c r="H248" s="31">
        <f>SUM(H249)</f>
        <v>0</v>
      </c>
      <c r="I248" s="31">
        <f>SUM(E248+F248)</f>
        <v>70</v>
      </c>
    </row>
    <row r="249" spans="1:9" ht="33.75" customHeight="1">
      <c r="A249" s="27"/>
      <c r="B249" s="29" t="s">
        <v>233</v>
      </c>
      <c r="C249" s="23" t="s">
        <v>486</v>
      </c>
      <c r="D249" s="23" t="s">
        <v>93</v>
      </c>
      <c r="E249" s="31">
        <v>70</v>
      </c>
      <c r="F249" s="31">
        <f t="shared" si="39"/>
        <v>0</v>
      </c>
      <c r="G249" s="12">
        <v>0</v>
      </c>
      <c r="H249" s="12">
        <v>0</v>
      </c>
      <c r="I249" s="12">
        <f>SUM(E249+F249)</f>
        <v>70</v>
      </c>
    </row>
    <row r="250" spans="1:9" ht="84" customHeight="1">
      <c r="A250" s="27">
        <v>23</v>
      </c>
      <c r="B250" s="97" t="s">
        <v>502</v>
      </c>
      <c r="C250" s="88" t="s">
        <v>505</v>
      </c>
      <c r="D250" s="89"/>
      <c r="E250" s="85">
        <f>SUM(E251)</f>
        <v>50</v>
      </c>
      <c r="F250" s="85">
        <f t="shared" si="39"/>
        <v>-42.6</v>
      </c>
      <c r="G250" s="85">
        <f aca="true" t="shared" si="41" ref="G250:L252">SUM(G251)</f>
        <v>-42.6</v>
      </c>
      <c r="H250" s="85">
        <f t="shared" si="41"/>
        <v>0</v>
      </c>
      <c r="I250" s="85">
        <f t="shared" si="41"/>
        <v>7.399999999999999</v>
      </c>
    </row>
    <row r="251" spans="1:9" ht="33.75" customHeight="1">
      <c r="A251" s="29"/>
      <c r="B251" s="90" t="s">
        <v>504</v>
      </c>
      <c r="C251" s="91" t="s">
        <v>506</v>
      </c>
      <c r="D251" s="92"/>
      <c r="E251" s="61">
        <f>SUM(E252)</f>
        <v>50</v>
      </c>
      <c r="F251" s="61">
        <f>SUM(F252)</f>
        <v>-42.6</v>
      </c>
      <c r="G251" s="61">
        <f t="shared" si="41"/>
        <v>-42.6</v>
      </c>
      <c r="H251" s="61">
        <f t="shared" si="41"/>
        <v>0</v>
      </c>
      <c r="I251" s="61">
        <f t="shared" si="41"/>
        <v>7.399999999999999</v>
      </c>
    </row>
    <row r="252" spans="1:12" ht="62.25" customHeight="1">
      <c r="A252" s="29"/>
      <c r="B252" s="34" t="s">
        <v>503</v>
      </c>
      <c r="C252" s="91" t="s">
        <v>507</v>
      </c>
      <c r="D252" s="92"/>
      <c r="E252" s="61">
        <f>SUM(E253)</f>
        <v>50</v>
      </c>
      <c r="F252" s="61">
        <f>SUM(F253)</f>
        <v>-42.6</v>
      </c>
      <c r="G252" s="61">
        <f t="shared" si="41"/>
        <v>-42.6</v>
      </c>
      <c r="H252" s="61">
        <f t="shared" si="41"/>
        <v>0</v>
      </c>
      <c r="I252" s="61">
        <f t="shared" si="41"/>
        <v>7.399999999999999</v>
      </c>
      <c r="J252" s="61">
        <f t="shared" si="41"/>
        <v>0</v>
      </c>
      <c r="K252" s="61">
        <f t="shared" si="41"/>
        <v>0</v>
      </c>
      <c r="L252" s="61">
        <f t="shared" si="41"/>
        <v>0</v>
      </c>
    </row>
    <row r="253" spans="1:9" ht="34.5" customHeight="1">
      <c r="A253" s="29"/>
      <c r="B253" s="29" t="s">
        <v>9</v>
      </c>
      <c r="C253" s="91" t="s">
        <v>507</v>
      </c>
      <c r="D253" s="92" t="s">
        <v>83</v>
      </c>
      <c r="E253" s="61">
        <v>50</v>
      </c>
      <c r="F253" s="61">
        <f>SUM(G253+H253)</f>
        <v>-42.6</v>
      </c>
      <c r="G253" s="93">
        <v>-42.6</v>
      </c>
      <c r="H253" s="93">
        <v>0</v>
      </c>
      <c r="I253" s="93">
        <f>SUM(E253+F253)</f>
        <v>7.399999999999999</v>
      </c>
    </row>
    <row r="254" spans="1:9" ht="30" customHeight="1">
      <c r="A254" s="27">
        <v>24</v>
      </c>
      <c r="B254" s="97" t="s">
        <v>534</v>
      </c>
      <c r="C254" s="88" t="s">
        <v>518</v>
      </c>
      <c r="D254" s="89"/>
      <c r="E254" s="85">
        <f>SUM(E255)</f>
        <v>13264.599999999999</v>
      </c>
      <c r="F254" s="85">
        <f>SUM(F255)</f>
        <v>0</v>
      </c>
      <c r="G254" s="85">
        <f>SUM(G255)</f>
        <v>0</v>
      </c>
      <c r="H254" s="85">
        <f>SUM(H255)</f>
        <v>0</v>
      </c>
      <c r="I254" s="85">
        <f>SUM(I255)</f>
        <v>13264.599999999999</v>
      </c>
    </row>
    <row r="255" spans="1:9" ht="20.25" customHeight="1">
      <c r="A255" s="29"/>
      <c r="B255" s="90" t="s">
        <v>531</v>
      </c>
      <c r="C255" s="91" t="s">
        <v>519</v>
      </c>
      <c r="D255" s="92"/>
      <c r="E255" s="61">
        <f>SUM(E256+E264+E259)</f>
        <v>13264.599999999999</v>
      </c>
      <c r="F255" s="61">
        <f>SUM(F256+F264+F259)</f>
        <v>0</v>
      </c>
      <c r="G255" s="61">
        <f>SUM(G256+G264+G259)</f>
        <v>0</v>
      </c>
      <c r="H255" s="61">
        <f>SUM(H256+H264+H259)</f>
        <v>0</v>
      </c>
      <c r="I255" s="61">
        <f>SUM(I256+I264+I259)</f>
        <v>13264.599999999999</v>
      </c>
    </row>
    <row r="256" spans="1:9" ht="18.75" customHeight="1">
      <c r="A256" s="29"/>
      <c r="B256" s="90" t="s">
        <v>532</v>
      </c>
      <c r="C256" s="91" t="s">
        <v>520</v>
      </c>
      <c r="D256" s="92"/>
      <c r="E256" s="61">
        <f>SUM(E257+E262)</f>
        <v>10471.4</v>
      </c>
      <c r="F256" s="61">
        <f>SUM(F257+F262)</f>
        <v>0</v>
      </c>
      <c r="G256" s="61">
        <f>SUM(G257+G262)</f>
        <v>0</v>
      </c>
      <c r="H256" s="61">
        <f>SUM(H257+H262)</f>
        <v>0</v>
      </c>
      <c r="I256" s="61">
        <f>SUM(I257+I262)</f>
        <v>10471.4</v>
      </c>
    </row>
    <row r="257" spans="1:9" ht="33.75" customHeight="1" hidden="1">
      <c r="A257" s="29"/>
      <c r="B257" s="90" t="s">
        <v>97</v>
      </c>
      <c r="C257" s="91" t="s">
        <v>521</v>
      </c>
      <c r="D257" s="92"/>
      <c r="E257" s="61">
        <f>SUM(E258)</f>
        <v>521.4</v>
      </c>
      <c r="F257" s="61">
        <f>SUM(F258)</f>
        <v>0</v>
      </c>
      <c r="G257" s="61">
        <f>SUM(G258)</f>
        <v>0</v>
      </c>
      <c r="H257" s="61">
        <f>SUM(H258)</f>
        <v>0</v>
      </c>
      <c r="I257" s="61">
        <f>SUM(I258)</f>
        <v>521.4</v>
      </c>
    </row>
    <row r="258" spans="1:9" ht="33.75" customHeight="1" hidden="1">
      <c r="A258" s="29"/>
      <c r="B258" s="90" t="s">
        <v>180</v>
      </c>
      <c r="C258" s="91" t="s">
        <v>521</v>
      </c>
      <c r="D258" s="92" t="s">
        <v>83</v>
      </c>
      <c r="E258" s="61">
        <v>521.4</v>
      </c>
      <c r="F258" s="61">
        <f>SUM(G258)</f>
        <v>0</v>
      </c>
      <c r="G258" s="93">
        <v>0</v>
      </c>
      <c r="H258" s="61">
        <v>0</v>
      </c>
      <c r="I258" s="61">
        <f>SUM(E257+F257)</f>
        <v>521.4</v>
      </c>
    </row>
    <row r="259" spans="1:9" ht="33.75" customHeight="1" hidden="1">
      <c r="A259" s="29"/>
      <c r="B259" s="90" t="s">
        <v>57</v>
      </c>
      <c r="C259" s="91" t="s">
        <v>535</v>
      </c>
      <c r="D259" s="92"/>
      <c r="E259" s="61">
        <f>SUM(E260)</f>
        <v>0</v>
      </c>
      <c r="F259" s="61">
        <f>SUM(G259+H260)</f>
        <v>0</v>
      </c>
      <c r="G259" s="61">
        <f>SUM(G260)</f>
        <v>0</v>
      </c>
      <c r="H259" s="93">
        <v>0</v>
      </c>
      <c r="I259" s="61">
        <f>SUM(E259+F259)</f>
        <v>0</v>
      </c>
    </row>
    <row r="260" spans="1:9" ht="36" customHeight="1">
      <c r="A260" s="29"/>
      <c r="B260" s="90" t="s">
        <v>102</v>
      </c>
      <c r="C260" s="91" t="s">
        <v>536</v>
      </c>
      <c r="D260" s="92"/>
      <c r="E260" s="61">
        <f>SUM(E261)</f>
        <v>0</v>
      </c>
      <c r="F260" s="61">
        <f>SUM(F261)</f>
        <v>0</v>
      </c>
      <c r="G260" s="61">
        <f>SUM(G261)</f>
        <v>0</v>
      </c>
      <c r="H260" s="61">
        <f>SUM(H261)</f>
        <v>0</v>
      </c>
      <c r="I260" s="61">
        <f>SUM(E259+F259)</f>
        <v>0</v>
      </c>
    </row>
    <row r="261" spans="1:9" ht="33.75" customHeight="1">
      <c r="A261" s="29"/>
      <c r="B261" s="90" t="s">
        <v>9</v>
      </c>
      <c r="C261" s="91" t="s">
        <v>536</v>
      </c>
      <c r="D261" s="92" t="s">
        <v>83</v>
      </c>
      <c r="E261" s="61">
        <v>0</v>
      </c>
      <c r="F261" s="61">
        <f>SUM(G261+H264)</f>
        <v>0</v>
      </c>
      <c r="G261" s="93">
        <v>0</v>
      </c>
      <c r="H261" s="61">
        <f>SUM(H264)</f>
        <v>0</v>
      </c>
      <c r="I261" s="61">
        <f>SUM(E261+F261)</f>
        <v>0</v>
      </c>
    </row>
    <row r="262" spans="1:9" ht="41.25" customHeight="1">
      <c r="A262" s="104"/>
      <c r="B262" s="90" t="s">
        <v>628</v>
      </c>
      <c r="C262" s="91" t="s">
        <v>631</v>
      </c>
      <c r="D262" s="92"/>
      <c r="E262" s="61">
        <f>SUM(E263)</f>
        <v>9950</v>
      </c>
      <c r="F262" s="61">
        <f>SUM(F263)</f>
        <v>0</v>
      </c>
      <c r="G262" s="61">
        <f>SUM(G263)</f>
        <v>0</v>
      </c>
      <c r="H262" s="61">
        <f>SUM(H263)</f>
        <v>0</v>
      </c>
      <c r="I262" s="61">
        <f>SUM(I263)</f>
        <v>9950</v>
      </c>
    </row>
    <row r="263" spans="1:9" ht="33.75" customHeight="1">
      <c r="A263" s="104"/>
      <c r="B263" s="90" t="s">
        <v>180</v>
      </c>
      <c r="C263" s="91" t="s">
        <v>631</v>
      </c>
      <c r="D263" s="92" t="s">
        <v>83</v>
      </c>
      <c r="E263" s="61">
        <v>9950</v>
      </c>
      <c r="F263" s="61">
        <f>SUM(G263+H263)</f>
        <v>0</v>
      </c>
      <c r="G263" s="93">
        <v>0</v>
      </c>
      <c r="H263" s="93">
        <v>0</v>
      </c>
      <c r="I263" s="93">
        <f>SUM(E263+F263)</f>
        <v>9950</v>
      </c>
    </row>
    <row r="264" spans="1:9" ht="33.75" customHeight="1">
      <c r="A264" s="29"/>
      <c r="B264" s="90" t="s">
        <v>533</v>
      </c>
      <c r="C264" s="91" t="s">
        <v>522</v>
      </c>
      <c r="D264" s="92"/>
      <c r="E264" s="61">
        <f>SUM(E265)</f>
        <v>2793.2</v>
      </c>
      <c r="F264" s="61">
        <f>SUM(G264+H265)</f>
        <v>0</v>
      </c>
      <c r="G264" s="61">
        <f>SUM(G265)</f>
        <v>0</v>
      </c>
      <c r="H264" s="93">
        <v>0</v>
      </c>
      <c r="I264" s="61">
        <f>SUM(E264+F264)</f>
        <v>2793.2</v>
      </c>
    </row>
    <row r="265" spans="1:9" ht="38.25" customHeight="1">
      <c r="A265" s="29"/>
      <c r="B265" s="90" t="s">
        <v>178</v>
      </c>
      <c r="C265" s="91" t="s">
        <v>523</v>
      </c>
      <c r="D265" s="92"/>
      <c r="E265" s="61">
        <f>SUM(E266)</f>
        <v>2793.2</v>
      </c>
      <c r="F265" s="61">
        <f>SUM(F266)</f>
        <v>0</v>
      </c>
      <c r="G265" s="61">
        <f>SUM(G266)</f>
        <v>0</v>
      </c>
      <c r="H265" s="61">
        <f>SUM(H266)</f>
        <v>0</v>
      </c>
      <c r="I265" s="61">
        <f>SUM(E264+F264)</f>
        <v>2793.2</v>
      </c>
    </row>
    <row r="266" spans="1:9" ht="33.75" customHeight="1">
      <c r="A266" s="29"/>
      <c r="B266" s="90" t="s">
        <v>9</v>
      </c>
      <c r="C266" s="91" t="s">
        <v>523</v>
      </c>
      <c r="D266" s="92" t="s">
        <v>83</v>
      </c>
      <c r="E266" s="61">
        <v>2793.2</v>
      </c>
      <c r="F266" s="61">
        <f>SUM(G266+H295)</f>
        <v>0</v>
      </c>
      <c r="G266" s="93">
        <v>0</v>
      </c>
      <c r="H266" s="61">
        <f>SUM(H295)</f>
        <v>0</v>
      </c>
      <c r="I266" s="61">
        <f>SUM(E266+F266)</f>
        <v>2793.2</v>
      </c>
    </row>
    <row r="267" spans="1:9" ht="50.25" customHeight="1">
      <c r="A267" s="27">
        <v>25</v>
      </c>
      <c r="B267" s="97" t="s">
        <v>524</v>
      </c>
      <c r="C267" s="88" t="s">
        <v>525</v>
      </c>
      <c r="D267" s="89"/>
      <c r="E267" s="85">
        <f>SUM(E268)</f>
        <v>9835.2</v>
      </c>
      <c r="F267" s="85">
        <f>SUM(G267+H268)</f>
        <v>-100</v>
      </c>
      <c r="G267" s="85">
        <f>SUM(G268)</f>
        <v>-100</v>
      </c>
      <c r="H267" s="85">
        <f>SUM(H268)</f>
        <v>0</v>
      </c>
      <c r="I267" s="85">
        <f>SUM(E267+F267)</f>
        <v>9735.2</v>
      </c>
    </row>
    <row r="268" spans="1:9" ht="36" customHeight="1">
      <c r="A268" s="29"/>
      <c r="B268" s="90" t="s">
        <v>529</v>
      </c>
      <c r="C268" s="91" t="s">
        <v>526</v>
      </c>
      <c r="D268" s="92"/>
      <c r="E268" s="61">
        <f>SUM(E270)</f>
        <v>9835.2</v>
      </c>
      <c r="F268" s="61">
        <f>SUM(F270)</f>
        <v>-100</v>
      </c>
      <c r="G268" s="61">
        <f>SUM(G270)</f>
        <v>-100</v>
      </c>
      <c r="H268" s="61">
        <f>SUM(H270)</f>
        <v>0</v>
      </c>
      <c r="I268" s="61">
        <f>SUM(I270)</f>
        <v>9735.2</v>
      </c>
    </row>
    <row r="269" spans="1:9" ht="37.5" customHeight="1">
      <c r="A269" s="29"/>
      <c r="B269" s="90" t="s">
        <v>530</v>
      </c>
      <c r="C269" s="91" t="s">
        <v>527</v>
      </c>
      <c r="D269" s="92"/>
      <c r="E269" s="61">
        <f>SUM(E270)</f>
        <v>9835.2</v>
      </c>
      <c r="F269" s="61">
        <f>SUM(G269+H270)</f>
        <v>-100</v>
      </c>
      <c r="G269" s="61">
        <f>SUM(G270)</f>
        <v>-100</v>
      </c>
      <c r="H269" s="61">
        <f>SUM(H270)</f>
        <v>0</v>
      </c>
      <c r="I269" s="61">
        <f>SUM(E268+F268)</f>
        <v>9735.2</v>
      </c>
    </row>
    <row r="270" spans="1:9" ht="35.25" customHeight="1">
      <c r="A270" s="29"/>
      <c r="B270" s="90" t="s">
        <v>190</v>
      </c>
      <c r="C270" s="91" t="s">
        <v>528</v>
      </c>
      <c r="D270" s="92"/>
      <c r="E270" s="61">
        <f>SUM(E271)</f>
        <v>9835.2</v>
      </c>
      <c r="F270" s="61">
        <f>SUM(G271:H271)</f>
        <v>-100</v>
      </c>
      <c r="G270" s="61">
        <f>SUM(G271)</f>
        <v>-100</v>
      </c>
      <c r="H270" s="61">
        <f>SUM(H271)</f>
        <v>0</v>
      </c>
      <c r="I270" s="61">
        <f>SUM(E269+F269)</f>
        <v>9735.2</v>
      </c>
    </row>
    <row r="271" spans="1:9" ht="39.75" customHeight="1">
      <c r="A271" s="29"/>
      <c r="B271" s="90" t="s">
        <v>9</v>
      </c>
      <c r="C271" s="91" t="s">
        <v>528</v>
      </c>
      <c r="D271" s="92" t="s">
        <v>83</v>
      </c>
      <c r="E271" s="61">
        <v>9835.2</v>
      </c>
      <c r="F271" s="61">
        <f>SUM(G271)</f>
        <v>-100</v>
      </c>
      <c r="G271" s="93">
        <v>-100</v>
      </c>
      <c r="H271" s="61">
        <v>0</v>
      </c>
      <c r="I271" s="61">
        <f>SUM(E270+F270)</f>
        <v>9735.2</v>
      </c>
    </row>
    <row r="272" spans="1:9" ht="34.5" customHeight="1">
      <c r="A272" s="27">
        <v>26</v>
      </c>
      <c r="B272" s="97" t="s">
        <v>215</v>
      </c>
      <c r="C272" s="88" t="s">
        <v>490</v>
      </c>
      <c r="D272" s="89"/>
      <c r="E272" s="85">
        <f aca="true" t="shared" si="42" ref="E272:G275">SUM(E273)</f>
        <v>25</v>
      </c>
      <c r="F272" s="87">
        <f t="shared" si="42"/>
        <v>0</v>
      </c>
      <c r="G272" s="87">
        <f t="shared" si="42"/>
        <v>0</v>
      </c>
      <c r="H272" s="87"/>
      <c r="I272" s="87">
        <f>SUM(E272+F272)</f>
        <v>25</v>
      </c>
    </row>
    <row r="273" spans="1:12" ht="25.5" customHeight="1">
      <c r="A273" s="29"/>
      <c r="B273" s="90" t="s">
        <v>216</v>
      </c>
      <c r="C273" s="91" t="s">
        <v>491</v>
      </c>
      <c r="D273" s="92"/>
      <c r="E273" s="61">
        <f>SUM(E275+E277)</f>
        <v>25</v>
      </c>
      <c r="F273" s="61">
        <f aca="true" t="shared" si="43" ref="F273:L273">SUM(F275+F277)</f>
        <v>0</v>
      </c>
      <c r="G273" s="61">
        <f t="shared" si="43"/>
        <v>0</v>
      </c>
      <c r="H273" s="61">
        <f t="shared" si="43"/>
        <v>0</v>
      </c>
      <c r="I273" s="61">
        <f t="shared" si="43"/>
        <v>25</v>
      </c>
      <c r="J273" s="61">
        <f t="shared" si="43"/>
        <v>0</v>
      </c>
      <c r="K273" s="61">
        <f t="shared" si="43"/>
        <v>0</v>
      </c>
      <c r="L273" s="61">
        <f t="shared" si="43"/>
        <v>0</v>
      </c>
    </row>
    <row r="274" spans="1:9" ht="35.25" customHeight="1">
      <c r="A274" s="29"/>
      <c r="B274" s="90" t="s">
        <v>492</v>
      </c>
      <c r="C274" s="91" t="s">
        <v>493</v>
      </c>
      <c r="D274" s="92"/>
      <c r="E274" s="61">
        <f>SUM(E275)</f>
        <v>25</v>
      </c>
      <c r="F274" s="61">
        <f>SUM(F275)</f>
        <v>0</v>
      </c>
      <c r="G274" s="61">
        <f>SUM(G275)</f>
        <v>0</v>
      </c>
      <c r="H274" s="61">
        <f>SUM(H275)</f>
        <v>0</v>
      </c>
      <c r="I274" s="61">
        <f>SUM(I275)</f>
        <v>25</v>
      </c>
    </row>
    <row r="275" spans="1:12" ht="30.75" customHeight="1">
      <c r="A275" s="29"/>
      <c r="B275" s="90" t="s">
        <v>494</v>
      </c>
      <c r="C275" s="91" t="s">
        <v>495</v>
      </c>
      <c r="D275" s="92"/>
      <c r="E275" s="61">
        <f t="shared" si="42"/>
        <v>25</v>
      </c>
      <c r="F275" s="93">
        <f t="shared" si="42"/>
        <v>0</v>
      </c>
      <c r="G275" s="93">
        <f t="shared" si="42"/>
        <v>0</v>
      </c>
      <c r="H275" s="93"/>
      <c r="I275" s="93">
        <f>SUM(E275+F275)</f>
        <v>25</v>
      </c>
      <c r="J275" s="21"/>
      <c r="K275" s="14"/>
      <c r="L275" s="14"/>
    </row>
    <row r="276" spans="1:12" ht="37.5" customHeight="1">
      <c r="A276" s="29"/>
      <c r="B276" s="90" t="s">
        <v>488</v>
      </c>
      <c r="C276" s="91" t="s">
        <v>495</v>
      </c>
      <c r="D276" s="92" t="s">
        <v>496</v>
      </c>
      <c r="E276" s="61">
        <v>25</v>
      </c>
      <c r="F276" s="93">
        <f>SUM(G276+H276)</f>
        <v>0</v>
      </c>
      <c r="G276" s="93">
        <v>0</v>
      </c>
      <c r="H276" s="93"/>
      <c r="I276" s="93">
        <f>SUM(E276+F276)</f>
        <v>25</v>
      </c>
      <c r="J276" s="21"/>
      <c r="K276" s="14"/>
      <c r="L276" s="14"/>
    </row>
    <row r="277" spans="1:12" ht="31.5" customHeight="1">
      <c r="A277" s="29"/>
      <c r="B277" s="90" t="s">
        <v>699</v>
      </c>
      <c r="C277" s="23" t="s">
        <v>701</v>
      </c>
      <c r="D277" s="92"/>
      <c r="E277" s="61">
        <f>SUM(E278)</f>
        <v>0</v>
      </c>
      <c r="F277" s="61">
        <f>SUM(F278)</f>
        <v>0</v>
      </c>
      <c r="G277" s="61">
        <f>SUM(G278)</f>
        <v>0</v>
      </c>
      <c r="H277" s="61">
        <f>SUM(H278)</f>
        <v>0</v>
      </c>
      <c r="I277" s="61">
        <f>SUM(I278)</f>
        <v>0</v>
      </c>
      <c r="J277" s="21"/>
      <c r="K277" s="14"/>
      <c r="L277" s="14"/>
    </row>
    <row r="278" spans="1:12" ht="34.5" customHeight="1">
      <c r="A278" s="29"/>
      <c r="B278" s="29" t="s">
        <v>700</v>
      </c>
      <c r="C278" s="23" t="s">
        <v>702</v>
      </c>
      <c r="D278" s="92"/>
      <c r="E278" s="61">
        <f>SUM(E279)</f>
        <v>0</v>
      </c>
      <c r="F278" s="93">
        <f>SUM(F279)</f>
        <v>0</v>
      </c>
      <c r="G278" s="93">
        <f>SUM(G279)</f>
        <v>0</v>
      </c>
      <c r="H278" s="93"/>
      <c r="I278" s="93">
        <f>SUM(E278+F278)</f>
        <v>0</v>
      </c>
      <c r="J278" s="21"/>
      <c r="K278" s="14"/>
      <c r="L278" s="14"/>
    </row>
    <row r="279" spans="1:12" ht="18" customHeight="1">
      <c r="A279" s="29"/>
      <c r="B279" s="29" t="s">
        <v>92</v>
      </c>
      <c r="C279" s="23" t="s">
        <v>702</v>
      </c>
      <c r="D279" s="92" t="s">
        <v>91</v>
      </c>
      <c r="E279" s="61">
        <v>0</v>
      </c>
      <c r="F279" s="93">
        <f>SUM(G279+H279)</f>
        <v>0</v>
      </c>
      <c r="G279" s="93">
        <v>0</v>
      </c>
      <c r="H279" s="93"/>
      <c r="I279" s="93">
        <f>SUM(E279+F279)</f>
        <v>0</v>
      </c>
      <c r="J279" s="21"/>
      <c r="K279" s="14"/>
      <c r="L279" s="14"/>
    </row>
    <row r="280" spans="1:12" ht="17.25" customHeight="1">
      <c r="A280" s="29"/>
      <c r="B280" s="90"/>
      <c r="C280" s="159"/>
      <c r="D280" s="92"/>
      <c r="E280" s="61"/>
      <c r="F280" s="93"/>
      <c r="G280" s="93"/>
      <c r="H280" s="93"/>
      <c r="I280" s="93"/>
      <c r="J280" s="21"/>
      <c r="K280" s="14"/>
      <c r="L280" s="14"/>
    </row>
    <row r="281" spans="1:12" ht="18" customHeight="1">
      <c r="A281" s="29"/>
      <c r="B281" s="90"/>
      <c r="C281" s="91"/>
      <c r="D281" s="92"/>
      <c r="E281" s="61"/>
      <c r="F281" s="93"/>
      <c r="G281" s="93"/>
      <c r="H281" s="93"/>
      <c r="I281" s="93"/>
      <c r="J281" s="21"/>
      <c r="K281" s="14"/>
      <c r="L281" s="14"/>
    </row>
    <row r="282" spans="1:12" ht="20.25" customHeight="1">
      <c r="A282" s="171" t="s">
        <v>592</v>
      </c>
      <c r="B282" s="171"/>
      <c r="C282" s="91"/>
      <c r="D282" s="92"/>
      <c r="E282" s="61"/>
      <c r="F282" s="93"/>
      <c r="G282" s="93"/>
      <c r="H282" s="93"/>
      <c r="I282" s="93"/>
      <c r="J282" s="21"/>
      <c r="K282" s="14"/>
      <c r="L282" s="14"/>
    </row>
    <row r="283" spans="1:12" ht="21" customHeight="1">
      <c r="A283" s="171" t="s">
        <v>590</v>
      </c>
      <c r="B283" s="171"/>
      <c r="C283" s="91"/>
      <c r="D283" s="92"/>
      <c r="E283" s="61"/>
      <c r="F283" s="93"/>
      <c r="G283" s="93"/>
      <c r="H283" s="93"/>
      <c r="I283" s="93"/>
      <c r="J283" s="21"/>
      <c r="K283" s="14"/>
      <c r="L283" s="14"/>
    </row>
    <row r="284" spans="1:12" ht="18.75" customHeight="1">
      <c r="A284" s="163" t="s">
        <v>367</v>
      </c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</row>
    <row r="285" ht="12.75">
      <c r="A285" s="44"/>
    </row>
    <row r="286" ht="12.75">
      <c r="A286" s="44"/>
    </row>
    <row r="287" ht="12.75">
      <c r="A287" s="44"/>
    </row>
    <row r="288" ht="12.75">
      <c r="A288" s="44"/>
    </row>
    <row r="289" ht="12.75">
      <c r="A289" s="44"/>
    </row>
    <row r="293" spans="2:9" ht="15.75">
      <c r="B293" s="97"/>
      <c r="C293" s="88"/>
      <c r="D293" s="89"/>
      <c r="E293" s="85"/>
      <c r="F293" s="85"/>
      <c r="G293" s="85"/>
      <c r="H293" s="85"/>
      <c r="I293" s="85"/>
    </row>
    <row r="294" spans="2:9" ht="15.75">
      <c r="B294" s="90"/>
      <c r="C294" s="91"/>
      <c r="D294" s="92"/>
      <c r="E294" s="61"/>
      <c r="F294" s="61"/>
      <c r="G294" s="61"/>
      <c r="H294" s="61"/>
      <c r="I294" s="61"/>
    </row>
    <row r="295" spans="2:9" ht="15.75">
      <c r="B295" s="34"/>
      <c r="C295" s="91"/>
      <c r="D295" s="92"/>
      <c r="E295" s="61"/>
      <c r="F295" s="61"/>
      <c r="G295" s="61"/>
      <c r="H295" s="61"/>
      <c r="I295" s="61"/>
    </row>
    <row r="296" spans="2:9" ht="15.75">
      <c r="B296" s="34"/>
      <c r="C296" s="91"/>
      <c r="D296" s="92"/>
      <c r="E296" s="61"/>
      <c r="F296" s="61"/>
      <c r="G296" s="61"/>
      <c r="H296" s="61"/>
      <c r="I296" s="61"/>
    </row>
    <row r="297" spans="2:9" ht="15.75">
      <c r="B297" s="29"/>
      <c r="C297" s="91"/>
      <c r="D297" s="92"/>
      <c r="E297" s="61"/>
      <c r="F297" s="61"/>
      <c r="G297" s="93"/>
      <c r="H297" s="93"/>
      <c r="I297" s="93"/>
    </row>
    <row r="298" spans="2:9" ht="15.75">
      <c r="B298" s="34"/>
      <c r="C298" s="91"/>
      <c r="D298" s="92"/>
      <c r="E298" s="61"/>
      <c r="F298" s="61"/>
      <c r="G298" s="61"/>
      <c r="H298" s="61"/>
      <c r="I298" s="61"/>
    </row>
    <row r="299" spans="2:9" ht="15.75">
      <c r="B299" s="29"/>
      <c r="C299" s="91"/>
      <c r="D299" s="92"/>
      <c r="E299" s="61"/>
      <c r="F299" s="61"/>
      <c r="G299" s="93"/>
      <c r="H299" s="93"/>
      <c r="I299" s="93"/>
    </row>
  </sheetData>
  <sheetProtection/>
  <mergeCells count="15">
    <mergeCell ref="A284:L284"/>
    <mergeCell ref="B7:I7"/>
    <mergeCell ref="B8:I8"/>
    <mergeCell ref="B9:I9"/>
    <mergeCell ref="B10:I10"/>
    <mergeCell ref="A282:B282"/>
    <mergeCell ref="A283:B283"/>
    <mergeCell ref="C14:I14"/>
    <mergeCell ref="A13:I13"/>
    <mergeCell ref="B11:I11"/>
    <mergeCell ref="B1:I1"/>
    <mergeCell ref="B2:I2"/>
    <mergeCell ref="B3:I3"/>
    <mergeCell ref="B4:I4"/>
    <mergeCell ref="B5:I5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3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4.25390625" style="0" customWidth="1"/>
    <col min="2" max="2" width="42.125" style="0" customWidth="1"/>
    <col min="3" max="3" width="13.125" style="0" customWidth="1"/>
    <col min="4" max="4" width="4.75390625" style="0" customWidth="1"/>
    <col min="5" max="5" width="0.12890625" style="0" customWidth="1"/>
    <col min="6" max="7" width="8.125" style="0" hidden="1" customWidth="1"/>
    <col min="8" max="8" width="7.25390625" style="0" hidden="1" customWidth="1"/>
    <col min="9" max="9" width="9.375" style="0" customWidth="1"/>
    <col min="10" max="10" width="9.625" style="0" hidden="1" customWidth="1"/>
    <col min="11" max="12" width="8.125" style="0" hidden="1" customWidth="1"/>
    <col min="13" max="13" width="4.625" style="0" hidden="1" customWidth="1"/>
    <col min="14" max="14" width="10.125" style="0" customWidth="1"/>
  </cols>
  <sheetData>
    <row r="1" spans="2:14" ht="18.75">
      <c r="B1" s="148"/>
      <c r="C1" s="164" t="s">
        <v>595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ht="18.75">
      <c r="B2" s="149"/>
      <c r="C2" s="165" t="s">
        <v>515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14" ht="18.75">
      <c r="B3" s="165" t="s">
        <v>127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2:14" ht="18.75">
      <c r="B4" s="165" t="s">
        <v>120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2:14" ht="18.75">
      <c r="B5" s="165" t="s">
        <v>705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2:14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.75">
      <c r="A7" s="148"/>
      <c r="B7" s="148"/>
      <c r="C7" s="164" t="s">
        <v>638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ht="18.75">
      <c r="A8" s="148"/>
      <c r="B8" s="149"/>
      <c r="C8" s="165" t="s">
        <v>515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8.75">
      <c r="A9" s="148"/>
      <c r="B9" s="165" t="s">
        <v>127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1:14" ht="18.75">
      <c r="A10" s="148"/>
      <c r="B10" s="165" t="s">
        <v>120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ht="18.75">
      <c r="A11" s="148"/>
      <c r="B11" s="165" t="s">
        <v>639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7" ht="18.75">
      <c r="A12" s="148"/>
      <c r="B12" s="148"/>
      <c r="C12" s="150"/>
      <c r="D12" s="150"/>
      <c r="E12" s="150"/>
      <c r="F12" s="150"/>
      <c r="G12" s="150"/>
    </row>
    <row r="13" spans="1:14" ht="18.75">
      <c r="A13" s="170" t="s">
        <v>640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</row>
    <row r="14" spans="1:14" ht="15.75">
      <c r="A14" s="1"/>
      <c r="B14" s="169" t="s">
        <v>147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ht="25.5">
      <c r="A15" s="124" t="s">
        <v>75</v>
      </c>
      <c r="B15" s="124" t="s">
        <v>76</v>
      </c>
      <c r="C15" s="124" t="s">
        <v>153</v>
      </c>
      <c r="D15" s="124" t="s">
        <v>79</v>
      </c>
      <c r="E15" s="124" t="s">
        <v>142</v>
      </c>
      <c r="F15" s="124" t="s">
        <v>69</v>
      </c>
      <c r="G15" s="124" t="s">
        <v>70</v>
      </c>
      <c r="H15" s="124" t="s">
        <v>71</v>
      </c>
      <c r="I15" s="124" t="s">
        <v>641</v>
      </c>
      <c r="J15" s="124" t="s">
        <v>142</v>
      </c>
      <c r="K15" s="124" t="s">
        <v>69</v>
      </c>
      <c r="L15" s="124" t="s">
        <v>70</v>
      </c>
      <c r="M15" s="124" t="s">
        <v>71</v>
      </c>
      <c r="N15" s="124" t="s">
        <v>642</v>
      </c>
    </row>
    <row r="16" spans="1:14" ht="15.75">
      <c r="A16" s="27"/>
      <c r="B16" s="27" t="s">
        <v>126</v>
      </c>
      <c r="C16" s="88"/>
      <c r="D16" s="49"/>
      <c r="E16" s="85">
        <f aca="true" t="shared" si="0" ref="E16:N16">SUM(E18+E22+E48+E52+E61+E70+E100+E114+E119+E125+E142+E155+E160+E175+E187+E192+E202+E207+E212+E216+E220+E224+E228+E242+E247+E232+E237)</f>
        <v>423557.60000000003</v>
      </c>
      <c r="F16" s="85">
        <f t="shared" si="0"/>
        <v>0</v>
      </c>
      <c r="G16" s="85">
        <f t="shared" si="0"/>
        <v>0</v>
      </c>
      <c r="H16" s="85">
        <f t="shared" si="0"/>
        <v>0</v>
      </c>
      <c r="I16" s="85">
        <f t="shared" si="0"/>
        <v>423557.60000000003</v>
      </c>
      <c r="J16" s="85">
        <f t="shared" si="0"/>
        <v>312616.8</v>
      </c>
      <c r="K16" s="85">
        <f t="shared" si="0"/>
        <v>0</v>
      </c>
      <c r="L16" s="85">
        <f t="shared" si="0"/>
        <v>0</v>
      </c>
      <c r="M16" s="85">
        <f t="shared" si="0"/>
        <v>0</v>
      </c>
      <c r="N16" s="85">
        <f t="shared" si="0"/>
        <v>312616.8</v>
      </c>
    </row>
    <row r="17" spans="1:14" ht="15.75">
      <c r="A17" s="27"/>
      <c r="B17" s="29"/>
      <c r="C17" s="88"/>
      <c r="D17" s="49"/>
      <c r="E17" s="85"/>
      <c r="F17" s="87"/>
      <c r="G17" s="87"/>
      <c r="H17" s="87"/>
      <c r="I17" s="87"/>
      <c r="J17" s="85"/>
      <c r="K17" s="87"/>
      <c r="L17" s="87"/>
      <c r="M17" s="87"/>
      <c r="N17" s="87"/>
    </row>
    <row r="18" spans="1:14" ht="63">
      <c r="A18" s="27">
        <v>1</v>
      </c>
      <c r="B18" s="27" t="s">
        <v>156</v>
      </c>
      <c r="C18" s="88">
        <v>5000000000</v>
      </c>
      <c r="D18" s="88"/>
      <c r="E18" s="85">
        <f>SUM(E19)</f>
        <v>1825</v>
      </c>
      <c r="F18" s="87">
        <f aca="true" t="shared" si="1" ref="F18:F27">SUM(G18+H18)</f>
        <v>0</v>
      </c>
      <c r="G18" s="87">
        <f aca="true" t="shared" si="2" ref="G18:H20">SUM(G19)</f>
        <v>0</v>
      </c>
      <c r="H18" s="87">
        <f t="shared" si="2"/>
        <v>0</v>
      </c>
      <c r="I18" s="87">
        <f aca="true" t="shared" si="3" ref="I18:I27">SUM(E18+F18)</f>
        <v>1825</v>
      </c>
      <c r="J18" s="85">
        <f>SUM(J19)</f>
        <v>1825</v>
      </c>
      <c r="K18" s="87">
        <f>SUM(L18+M18)</f>
        <v>0</v>
      </c>
      <c r="L18" s="87">
        <f aca="true" t="shared" si="4" ref="L18:M20">SUM(L19)</f>
        <v>0</v>
      </c>
      <c r="M18" s="87">
        <f t="shared" si="4"/>
        <v>0</v>
      </c>
      <c r="N18" s="87">
        <f>SUM(J18+K18)</f>
        <v>1825</v>
      </c>
    </row>
    <row r="19" spans="1:14" ht="47.25">
      <c r="A19" s="27"/>
      <c r="B19" s="29" t="s">
        <v>157</v>
      </c>
      <c r="C19" s="91">
        <v>5010000000</v>
      </c>
      <c r="D19" s="91"/>
      <c r="E19" s="61">
        <f>SUM(E20)</f>
        <v>1825</v>
      </c>
      <c r="F19" s="93">
        <v>0</v>
      </c>
      <c r="G19" s="93">
        <f t="shared" si="2"/>
        <v>0</v>
      </c>
      <c r="H19" s="93">
        <f t="shared" si="2"/>
        <v>0</v>
      </c>
      <c r="I19" s="93">
        <f>SUM(E19+F19)</f>
        <v>1825</v>
      </c>
      <c r="J19" s="61">
        <f>SUM(J20)</f>
        <v>1825</v>
      </c>
      <c r="K19" s="93">
        <v>0</v>
      </c>
      <c r="L19" s="93">
        <f t="shared" si="4"/>
        <v>0</v>
      </c>
      <c r="M19" s="93">
        <f t="shared" si="4"/>
        <v>0</v>
      </c>
      <c r="N19" s="93">
        <f>SUM(J19+K19)</f>
        <v>1825</v>
      </c>
    </row>
    <row r="20" spans="1:14" ht="31.5">
      <c r="A20" s="27"/>
      <c r="B20" s="29" t="s">
        <v>149</v>
      </c>
      <c r="C20" s="91">
        <v>5010000190</v>
      </c>
      <c r="D20" s="91"/>
      <c r="E20" s="61">
        <f>SUM(E21)</f>
        <v>1825</v>
      </c>
      <c r="F20" s="93">
        <v>0</v>
      </c>
      <c r="G20" s="93">
        <f t="shared" si="2"/>
        <v>0</v>
      </c>
      <c r="H20" s="93">
        <f t="shared" si="2"/>
        <v>0</v>
      </c>
      <c r="I20" s="93">
        <f>SUM(E20)</f>
        <v>1825</v>
      </c>
      <c r="J20" s="61">
        <f>SUM(J21)</f>
        <v>1825</v>
      </c>
      <c r="K20" s="93">
        <v>0</v>
      </c>
      <c r="L20" s="93">
        <f t="shared" si="4"/>
        <v>0</v>
      </c>
      <c r="M20" s="93">
        <f t="shared" si="4"/>
        <v>0</v>
      </c>
      <c r="N20" s="93">
        <f>SUM(J20)</f>
        <v>1825</v>
      </c>
    </row>
    <row r="21" spans="1:14" ht="94.5">
      <c r="A21" s="29"/>
      <c r="B21" s="29" t="s">
        <v>85</v>
      </c>
      <c r="C21" s="91">
        <v>5010000190</v>
      </c>
      <c r="D21" s="91" t="s">
        <v>82</v>
      </c>
      <c r="E21" s="61">
        <v>1825</v>
      </c>
      <c r="F21" s="93">
        <f t="shared" si="1"/>
        <v>0</v>
      </c>
      <c r="G21" s="93">
        <v>0</v>
      </c>
      <c r="H21" s="93">
        <f>SUM(H22)</f>
        <v>0</v>
      </c>
      <c r="I21" s="93">
        <f t="shared" si="3"/>
        <v>1825</v>
      </c>
      <c r="J21" s="61">
        <v>1825</v>
      </c>
      <c r="K21" s="93">
        <f>SUM(L21+M21)</f>
        <v>0</v>
      </c>
      <c r="L21" s="93">
        <v>0</v>
      </c>
      <c r="M21" s="93">
        <f>SUM(M22)</f>
        <v>0</v>
      </c>
      <c r="N21" s="93">
        <f>SUM(J21+K21)</f>
        <v>1825</v>
      </c>
    </row>
    <row r="22" spans="1:14" ht="63">
      <c r="A22" s="27">
        <v>2</v>
      </c>
      <c r="B22" s="27" t="s">
        <v>158</v>
      </c>
      <c r="C22" s="88">
        <v>5100000000</v>
      </c>
      <c r="D22" s="88"/>
      <c r="E22" s="85">
        <f aca="true" t="shared" si="5" ref="E22:N22">SUM(E23+E28+E31+E38+E43)</f>
        <v>89343.6</v>
      </c>
      <c r="F22" s="85">
        <f t="shared" si="5"/>
        <v>2209.2</v>
      </c>
      <c r="G22" s="85">
        <f t="shared" si="5"/>
        <v>2209.2</v>
      </c>
      <c r="H22" s="85">
        <f t="shared" si="5"/>
        <v>0</v>
      </c>
      <c r="I22" s="85">
        <f t="shared" si="5"/>
        <v>91552.8</v>
      </c>
      <c r="J22" s="85">
        <f t="shared" si="5"/>
        <v>83656.5</v>
      </c>
      <c r="K22" s="85">
        <f t="shared" si="5"/>
        <v>9000</v>
      </c>
      <c r="L22" s="85">
        <f t="shared" si="5"/>
        <v>9000</v>
      </c>
      <c r="M22" s="85">
        <f t="shared" si="5"/>
        <v>0</v>
      </c>
      <c r="N22" s="85">
        <f t="shared" si="5"/>
        <v>92656.5</v>
      </c>
    </row>
    <row r="23" spans="1:14" ht="63">
      <c r="A23" s="29"/>
      <c r="B23" s="29" t="s">
        <v>159</v>
      </c>
      <c r="C23" s="91">
        <v>5110000000</v>
      </c>
      <c r="D23" s="91"/>
      <c r="E23" s="61">
        <f>SUM(E24)</f>
        <v>18961.1</v>
      </c>
      <c r="F23" s="93">
        <f t="shared" si="1"/>
        <v>0</v>
      </c>
      <c r="G23" s="93">
        <f>SUM(G24)</f>
        <v>0</v>
      </c>
      <c r="H23" s="93">
        <f>SUM(H25)</f>
        <v>0</v>
      </c>
      <c r="I23" s="93">
        <f t="shared" si="3"/>
        <v>18961.1</v>
      </c>
      <c r="J23" s="61">
        <f>SUM(J24)</f>
        <v>18961.1</v>
      </c>
      <c r="K23" s="93">
        <f>SUM(L23+M23)</f>
        <v>0</v>
      </c>
      <c r="L23" s="93">
        <f>SUM(L24)</f>
        <v>0</v>
      </c>
      <c r="M23" s="93">
        <f>SUM(M25)</f>
        <v>0</v>
      </c>
      <c r="N23" s="93">
        <f>SUM(J23+K23)</f>
        <v>18961.1</v>
      </c>
    </row>
    <row r="24" spans="1:14" ht="31.5">
      <c r="A24" s="29"/>
      <c r="B24" s="29" t="s">
        <v>149</v>
      </c>
      <c r="C24" s="91">
        <v>5110000190</v>
      </c>
      <c r="D24" s="91"/>
      <c r="E24" s="61">
        <f>SUM(E25+E26+E27)</f>
        <v>18961.1</v>
      </c>
      <c r="F24" s="61">
        <f>SUM(F25+F26+F27)</f>
        <v>0</v>
      </c>
      <c r="G24" s="61">
        <v>0</v>
      </c>
      <c r="H24" s="61">
        <f>SUM(H25+H26+H27)</f>
        <v>0</v>
      </c>
      <c r="I24" s="61">
        <f>SUM(E24+F24)</f>
        <v>18961.1</v>
      </c>
      <c r="J24" s="61">
        <f>SUM(J25+J26+J27)</f>
        <v>18961.1</v>
      </c>
      <c r="K24" s="61">
        <f>SUM(K25+K26+K27)</f>
        <v>0</v>
      </c>
      <c r="L24" s="61">
        <v>0</v>
      </c>
      <c r="M24" s="61">
        <f>SUM(M25+M26+M27)</f>
        <v>0</v>
      </c>
      <c r="N24" s="61">
        <f>SUM(J24+K24)</f>
        <v>18961.1</v>
      </c>
    </row>
    <row r="25" spans="1:14" ht="94.5">
      <c r="A25" s="29"/>
      <c r="B25" s="29" t="s">
        <v>85</v>
      </c>
      <c r="C25" s="91">
        <v>5110000190</v>
      </c>
      <c r="D25" s="91" t="s">
        <v>82</v>
      </c>
      <c r="E25" s="61">
        <v>18911.1</v>
      </c>
      <c r="F25" s="93">
        <f t="shared" si="1"/>
        <v>0</v>
      </c>
      <c r="G25" s="93">
        <v>0</v>
      </c>
      <c r="H25" s="93">
        <v>0</v>
      </c>
      <c r="I25" s="93">
        <f t="shared" si="3"/>
        <v>18911.1</v>
      </c>
      <c r="J25" s="61">
        <v>18911.1</v>
      </c>
      <c r="K25" s="93">
        <f>SUM(L25+M25)</f>
        <v>0</v>
      </c>
      <c r="L25" s="93">
        <v>0</v>
      </c>
      <c r="M25" s="93">
        <v>0</v>
      </c>
      <c r="N25" s="93">
        <f>SUM(J25+K25)</f>
        <v>18911.1</v>
      </c>
    </row>
    <row r="26" spans="1:14" ht="47.25">
      <c r="A26" s="29"/>
      <c r="B26" s="29" t="s">
        <v>9</v>
      </c>
      <c r="C26" s="91">
        <v>5110000190</v>
      </c>
      <c r="D26" s="91" t="s">
        <v>83</v>
      </c>
      <c r="E26" s="61">
        <v>0</v>
      </c>
      <c r="F26" s="93">
        <f t="shared" si="1"/>
        <v>0</v>
      </c>
      <c r="G26" s="93">
        <v>0</v>
      </c>
      <c r="H26" s="93"/>
      <c r="I26" s="93">
        <f>SUM(E26+F26)</f>
        <v>0</v>
      </c>
      <c r="J26" s="61">
        <v>0</v>
      </c>
      <c r="K26" s="93">
        <f>SUM(L26+M26)</f>
        <v>0</v>
      </c>
      <c r="L26" s="93">
        <v>0</v>
      </c>
      <c r="M26" s="93"/>
      <c r="N26" s="93">
        <f>SUM(J26+K26)</f>
        <v>0</v>
      </c>
    </row>
    <row r="27" spans="1:14" ht="15.75">
      <c r="A27" s="29"/>
      <c r="B27" s="29" t="s">
        <v>92</v>
      </c>
      <c r="C27" s="91">
        <v>5110000190</v>
      </c>
      <c r="D27" s="91" t="s">
        <v>91</v>
      </c>
      <c r="E27" s="61">
        <v>50</v>
      </c>
      <c r="F27" s="93">
        <f t="shared" si="1"/>
        <v>0</v>
      </c>
      <c r="G27" s="93">
        <v>0</v>
      </c>
      <c r="H27" s="93"/>
      <c r="I27" s="93">
        <f t="shared" si="3"/>
        <v>50</v>
      </c>
      <c r="J27" s="61">
        <v>50</v>
      </c>
      <c r="K27" s="93">
        <f>SUM(L27+M27)</f>
        <v>0</v>
      </c>
      <c r="L27" s="93">
        <v>0</v>
      </c>
      <c r="M27" s="93"/>
      <c r="N27" s="93">
        <f>SUM(J27+K27)</f>
        <v>50</v>
      </c>
    </row>
    <row r="28" spans="1:14" ht="33" customHeight="1">
      <c r="A28" s="29"/>
      <c r="B28" s="29" t="s">
        <v>214</v>
      </c>
      <c r="C28" s="91">
        <v>5120000000</v>
      </c>
      <c r="D28" s="91"/>
      <c r="E28" s="61">
        <f aca="true" t="shared" si="6" ref="E28:N28">SUM(E29)</f>
        <v>12.4</v>
      </c>
      <c r="F28" s="61">
        <f t="shared" si="6"/>
        <v>0</v>
      </c>
      <c r="G28" s="61">
        <f t="shared" si="6"/>
        <v>0</v>
      </c>
      <c r="H28" s="61">
        <f t="shared" si="6"/>
        <v>0</v>
      </c>
      <c r="I28" s="61">
        <f t="shared" si="6"/>
        <v>12.4</v>
      </c>
      <c r="J28" s="61">
        <f t="shared" si="6"/>
        <v>12.4</v>
      </c>
      <c r="K28" s="61">
        <f t="shared" si="6"/>
        <v>0</v>
      </c>
      <c r="L28" s="61">
        <f t="shared" si="6"/>
        <v>0</v>
      </c>
      <c r="M28" s="61">
        <f t="shared" si="6"/>
        <v>0</v>
      </c>
      <c r="N28" s="61">
        <f t="shared" si="6"/>
        <v>12.4</v>
      </c>
    </row>
    <row r="29" spans="1:14" ht="63">
      <c r="A29" s="29"/>
      <c r="B29" s="29" t="s">
        <v>150</v>
      </c>
      <c r="C29" s="91">
        <v>5120060190</v>
      </c>
      <c r="D29" s="91"/>
      <c r="E29" s="61">
        <f>SUM(E30)</f>
        <v>12.4</v>
      </c>
      <c r="F29" s="61">
        <f>SUM(F30)</f>
        <v>0</v>
      </c>
      <c r="G29" s="61">
        <f>SUM(G30)</f>
        <v>0</v>
      </c>
      <c r="H29" s="61">
        <f>SUM(H30)</f>
        <v>0</v>
      </c>
      <c r="I29" s="93">
        <f>SUM(E29+F29)</f>
        <v>12.4</v>
      </c>
      <c r="J29" s="61">
        <f>SUM(J30)</f>
        <v>12.4</v>
      </c>
      <c r="K29" s="61">
        <f>SUM(K30)</f>
        <v>0</v>
      </c>
      <c r="L29" s="61">
        <f>SUM(L30)</f>
        <v>0</v>
      </c>
      <c r="M29" s="61">
        <f>SUM(M30)</f>
        <v>0</v>
      </c>
      <c r="N29" s="93">
        <f>SUM(J29+K29)</f>
        <v>12.4</v>
      </c>
    </row>
    <row r="30" spans="1:14" ht="47.25">
      <c r="A30" s="29"/>
      <c r="B30" s="29" t="s">
        <v>9</v>
      </c>
      <c r="C30" s="91">
        <v>5120060190</v>
      </c>
      <c r="D30" s="91" t="s">
        <v>83</v>
      </c>
      <c r="E30" s="61">
        <v>12.4</v>
      </c>
      <c r="F30" s="93">
        <f>SUM(G30+H30)</f>
        <v>0</v>
      </c>
      <c r="G30" s="93"/>
      <c r="H30" s="93">
        <v>0</v>
      </c>
      <c r="I30" s="93">
        <f>SUM(E30+F30)</f>
        <v>12.4</v>
      </c>
      <c r="J30" s="61">
        <v>12.4</v>
      </c>
      <c r="K30" s="93">
        <f>SUM(L30+M30)</f>
        <v>0</v>
      </c>
      <c r="L30" s="93"/>
      <c r="M30" s="93">
        <v>0</v>
      </c>
      <c r="N30" s="93">
        <f>SUM(J30+K30)</f>
        <v>12.4</v>
      </c>
    </row>
    <row r="31" spans="1:14" ht="47.25">
      <c r="A31" s="29"/>
      <c r="B31" s="29" t="s">
        <v>183</v>
      </c>
      <c r="C31" s="91">
        <v>5130000000</v>
      </c>
      <c r="D31" s="91"/>
      <c r="E31" s="61">
        <f>SUM(E33+E35)</f>
        <v>1530</v>
      </c>
      <c r="F31" s="61">
        <f aca="true" t="shared" si="7" ref="F31:N31">SUM(F33+F35)</f>
        <v>0</v>
      </c>
      <c r="G31" s="61">
        <f t="shared" si="7"/>
        <v>0</v>
      </c>
      <c r="H31" s="61">
        <f t="shared" si="7"/>
        <v>0</v>
      </c>
      <c r="I31" s="61">
        <f t="shared" si="7"/>
        <v>1530</v>
      </c>
      <c r="J31" s="61">
        <f t="shared" si="7"/>
        <v>1530</v>
      </c>
      <c r="K31" s="61">
        <f t="shared" si="7"/>
        <v>0</v>
      </c>
      <c r="L31" s="61">
        <f t="shared" si="7"/>
        <v>0</v>
      </c>
      <c r="M31" s="61">
        <f t="shared" si="7"/>
        <v>0</v>
      </c>
      <c r="N31" s="61">
        <f t="shared" si="7"/>
        <v>1530</v>
      </c>
    </row>
    <row r="32" spans="1:14" ht="31.5">
      <c r="A32" s="29"/>
      <c r="B32" s="90" t="s">
        <v>551</v>
      </c>
      <c r="C32" s="91" t="s">
        <v>553</v>
      </c>
      <c r="D32" s="91"/>
      <c r="E32" s="61"/>
      <c r="F32" s="61"/>
      <c r="G32" s="61"/>
      <c r="H32" s="61"/>
      <c r="I32" s="61">
        <f aca="true" t="shared" si="8" ref="E32:N33">SUM(I33)</f>
        <v>1000</v>
      </c>
      <c r="J32" s="61">
        <f t="shared" si="8"/>
        <v>1000</v>
      </c>
      <c r="K32" s="61">
        <f t="shared" si="8"/>
        <v>0</v>
      </c>
      <c r="L32" s="61">
        <f t="shared" si="8"/>
        <v>0</v>
      </c>
      <c r="M32" s="61">
        <f t="shared" si="8"/>
        <v>0</v>
      </c>
      <c r="N32" s="61">
        <f t="shared" si="8"/>
        <v>1000</v>
      </c>
    </row>
    <row r="33" spans="1:14" ht="47.25">
      <c r="A33" s="29"/>
      <c r="B33" s="29" t="s">
        <v>498</v>
      </c>
      <c r="C33" s="91" t="s">
        <v>537</v>
      </c>
      <c r="D33" s="91"/>
      <c r="E33" s="61">
        <f t="shared" si="8"/>
        <v>1000</v>
      </c>
      <c r="F33" s="61">
        <f t="shared" si="8"/>
        <v>0</v>
      </c>
      <c r="G33" s="61">
        <f t="shared" si="8"/>
        <v>0</v>
      </c>
      <c r="H33" s="61">
        <f t="shared" si="8"/>
        <v>0</v>
      </c>
      <c r="I33" s="61">
        <f t="shared" si="8"/>
        <v>1000</v>
      </c>
      <c r="J33" s="61">
        <f t="shared" si="8"/>
        <v>1000</v>
      </c>
      <c r="K33" s="61">
        <f t="shared" si="8"/>
        <v>0</v>
      </c>
      <c r="L33" s="61">
        <f t="shared" si="8"/>
        <v>0</v>
      </c>
      <c r="M33" s="61">
        <f t="shared" si="8"/>
        <v>0</v>
      </c>
      <c r="N33" s="61">
        <f t="shared" si="8"/>
        <v>1000</v>
      </c>
    </row>
    <row r="34" spans="1:14" ht="15.75">
      <c r="A34" s="29"/>
      <c r="B34" s="34" t="s">
        <v>90</v>
      </c>
      <c r="C34" s="91" t="s">
        <v>537</v>
      </c>
      <c r="D34" s="91" t="s">
        <v>89</v>
      </c>
      <c r="E34" s="61">
        <v>1000</v>
      </c>
      <c r="F34" s="93">
        <f>SUM(G34)</f>
        <v>0</v>
      </c>
      <c r="G34" s="93">
        <v>0</v>
      </c>
      <c r="H34" s="93"/>
      <c r="I34" s="93">
        <f aca="true" t="shared" si="9" ref="I34:I42">SUM(E34+F34)</f>
        <v>1000</v>
      </c>
      <c r="J34" s="61">
        <v>1000</v>
      </c>
      <c r="K34" s="93">
        <f>SUM(L34)</f>
        <v>0</v>
      </c>
      <c r="L34" s="93">
        <v>0</v>
      </c>
      <c r="M34" s="93"/>
      <c r="N34" s="93">
        <f aca="true" t="shared" si="10" ref="N34:N42">SUM(J34+K34)</f>
        <v>1000</v>
      </c>
    </row>
    <row r="35" spans="1:14" ht="47.25">
      <c r="A35" s="29"/>
      <c r="B35" s="29" t="s">
        <v>499</v>
      </c>
      <c r="C35" s="91" t="s">
        <v>538</v>
      </c>
      <c r="D35" s="91"/>
      <c r="E35" s="61">
        <f aca="true" t="shared" si="11" ref="E35:N36">SUM(E37)</f>
        <v>530</v>
      </c>
      <c r="F35" s="61">
        <f t="shared" si="11"/>
        <v>0</v>
      </c>
      <c r="G35" s="61">
        <f t="shared" si="11"/>
        <v>0</v>
      </c>
      <c r="H35" s="61">
        <f t="shared" si="11"/>
        <v>0</v>
      </c>
      <c r="I35" s="61">
        <f t="shared" si="11"/>
        <v>530</v>
      </c>
      <c r="J35" s="61">
        <f t="shared" si="11"/>
        <v>530</v>
      </c>
      <c r="K35" s="61">
        <f t="shared" si="11"/>
        <v>0</v>
      </c>
      <c r="L35" s="61">
        <f t="shared" si="11"/>
        <v>0</v>
      </c>
      <c r="M35" s="61">
        <f t="shared" si="11"/>
        <v>0</v>
      </c>
      <c r="N35" s="61">
        <f t="shared" si="11"/>
        <v>530</v>
      </c>
    </row>
    <row r="36" spans="1:14" ht="31.5">
      <c r="A36" s="29"/>
      <c r="B36" s="90" t="s">
        <v>550</v>
      </c>
      <c r="C36" s="91" t="s">
        <v>552</v>
      </c>
      <c r="D36" s="91"/>
      <c r="E36" s="61">
        <f t="shared" si="11"/>
        <v>33646.3</v>
      </c>
      <c r="F36" s="61">
        <f t="shared" si="11"/>
        <v>0</v>
      </c>
      <c r="G36" s="61">
        <f t="shared" si="11"/>
        <v>0</v>
      </c>
      <c r="H36" s="61">
        <f t="shared" si="11"/>
        <v>0</v>
      </c>
      <c r="I36" s="61">
        <f t="shared" si="11"/>
        <v>33646.3</v>
      </c>
      <c r="J36" s="61">
        <f t="shared" si="11"/>
        <v>27959.2</v>
      </c>
      <c r="K36" s="61">
        <f t="shared" si="11"/>
        <v>0</v>
      </c>
      <c r="L36" s="61">
        <f t="shared" si="11"/>
        <v>0</v>
      </c>
      <c r="M36" s="61">
        <f t="shared" si="11"/>
        <v>0</v>
      </c>
      <c r="N36" s="61">
        <f t="shared" si="11"/>
        <v>27959.2</v>
      </c>
    </row>
    <row r="37" spans="1:14" ht="15.75">
      <c r="A37" s="29"/>
      <c r="B37" s="34" t="s">
        <v>90</v>
      </c>
      <c r="C37" s="91" t="s">
        <v>538</v>
      </c>
      <c r="D37" s="91" t="s">
        <v>89</v>
      </c>
      <c r="E37" s="61">
        <v>530</v>
      </c>
      <c r="F37" s="93">
        <f>SUM(G37)</f>
        <v>0</v>
      </c>
      <c r="G37" s="93">
        <v>0</v>
      </c>
      <c r="H37" s="93"/>
      <c r="I37" s="93">
        <f>SUM(E37+F37)</f>
        <v>530</v>
      </c>
      <c r="J37" s="61">
        <v>530</v>
      </c>
      <c r="K37" s="93">
        <f>SUM(L37)</f>
        <v>0</v>
      </c>
      <c r="L37" s="93">
        <v>0</v>
      </c>
      <c r="M37" s="93"/>
      <c r="N37" s="93">
        <f>SUM(J37+K37)</f>
        <v>530</v>
      </c>
    </row>
    <row r="38" spans="1:14" ht="63">
      <c r="A38" s="29"/>
      <c r="B38" s="29" t="s">
        <v>176</v>
      </c>
      <c r="C38" s="91" t="s">
        <v>226</v>
      </c>
      <c r="D38" s="91"/>
      <c r="E38" s="61">
        <f>SUM(E39)</f>
        <v>33646.3</v>
      </c>
      <c r="F38" s="93">
        <f>SUM(G38+H38)</f>
        <v>0</v>
      </c>
      <c r="G38" s="93">
        <f>SUM(G39)</f>
        <v>0</v>
      </c>
      <c r="H38" s="93">
        <f>SUM(H39)</f>
        <v>0</v>
      </c>
      <c r="I38" s="93">
        <f t="shared" si="9"/>
        <v>33646.3</v>
      </c>
      <c r="J38" s="61">
        <f>SUM(J39)</f>
        <v>27959.2</v>
      </c>
      <c r="K38" s="93">
        <f>SUM(L38+M38)</f>
        <v>0</v>
      </c>
      <c r="L38" s="93">
        <f>SUM(L39)</f>
        <v>0</v>
      </c>
      <c r="M38" s="93">
        <f>SUM(M39)</f>
        <v>0</v>
      </c>
      <c r="N38" s="93">
        <f t="shared" si="10"/>
        <v>27959.2</v>
      </c>
    </row>
    <row r="39" spans="1:14" ht="47.25">
      <c r="A39" s="29"/>
      <c r="B39" s="29" t="s">
        <v>148</v>
      </c>
      <c r="C39" s="91" t="s">
        <v>227</v>
      </c>
      <c r="D39" s="91"/>
      <c r="E39" s="61">
        <f>SUM(E40+E41+E42)</f>
        <v>33646.3</v>
      </c>
      <c r="F39" s="61">
        <f>SUM(F40+F41+F42)</f>
        <v>0</v>
      </c>
      <c r="G39" s="61">
        <f>SUM(G40+G41+G42)</f>
        <v>0</v>
      </c>
      <c r="H39" s="61">
        <f>SUM(H40+H41+H42)</f>
        <v>0</v>
      </c>
      <c r="I39" s="61">
        <f t="shared" si="9"/>
        <v>33646.3</v>
      </c>
      <c r="J39" s="61">
        <f>SUM(J40+J41+J42)</f>
        <v>27959.2</v>
      </c>
      <c r="K39" s="61">
        <f>SUM(K40+K41+K42)</f>
        <v>0</v>
      </c>
      <c r="L39" s="61">
        <f>SUM(L40+L41+L42)</f>
        <v>0</v>
      </c>
      <c r="M39" s="61">
        <f>SUM(M40+M41+M42)</f>
        <v>0</v>
      </c>
      <c r="N39" s="61">
        <f t="shared" si="10"/>
        <v>27959.2</v>
      </c>
    </row>
    <row r="40" spans="1:14" ht="94.5">
      <c r="A40" s="29"/>
      <c r="B40" s="29" t="s">
        <v>85</v>
      </c>
      <c r="C40" s="91" t="s">
        <v>227</v>
      </c>
      <c r="D40" s="91" t="s">
        <v>82</v>
      </c>
      <c r="E40" s="61">
        <v>27909.2</v>
      </c>
      <c r="F40" s="93">
        <f>SUM(G40)</f>
        <v>0</v>
      </c>
      <c r="G40" s="93">
        <v>0</v>
      </c>
      <c r="H40" s="93"/>
      <c r="I40" s="93">
        <f t="shared" si="9"/>
        <v>27909.2</v>
      </c>
      <c r="J40" s="61">
        <v>27909.2</v>
      </c>
      <c r="K40" s="93">
        <f>SUM(L40)</f>
        <v>0</v>
      </c>
      <c r="L40" s="93">
        <v>0</v>
      </c>
      <c r="M40" s="93"/>
      <c r="N40" s="93">
        <f t="shared" si="10"/>
        <v>27909.2</v>
      </c>
    </row>
    <row r="41" spans="1:14" ht="47.25">
      <c r="A41" s="29"/>
      <c r="B41" s="29" t="s">
        <v>9</v>
      </c>
      <c r="C41" s="91" t="s">
        <v>227</v>
      </c>
      <c r="D41" s="91" t="s">
        <v>83</v>
      </c>
      <c r="E41" s="61">
        <v>5687.1</v>
      </c>
      <c r="F41" s="93">
        <f aca="true" t="shared" si="12" ref="F41:F47">SUM(G41+H41)</f>
        <v>0</v>
      </c>
      <c r="G41" s="93">
        <v>0</v>
      </c>
      <c r="H41" s="93">
        <v>0</v>
      </c>
      <c r="I41" s="93">
        <f t="shared" si="9"/>
        <v>5687.1</v>
      </c>
      <c r="J41" s="61">
        <v>0</v>
      </c>
      <c r="K41" s="93">
        <f aca="true" t="shared" si="13" ref="K41:K47">SUM(L41+M41)</f>
        <v>0</v>
      </c>
      <c r="L41" s="93">
        <v>0</v>
      </c>
      <c r="M41" s="93">
        <v>0</v>
      </c>
      <c r="N41" s="93">
        <f t="shared" si="10"/>
        <v>0</v>
      </c>
    </row>
    <row r="42" spans="1:14" ht="15.75">
      <c r="A42" s="29"/>
      <c r="B42" s="29" t="s">
        <v>92</v>
      </c>
      <c r="C42" s="91" t="s">
        <v>227</v>
      </c>
      <c r="D42" s="91" t="s">
        <v>91</v>
      </c>
      <c r="E42" s="61">
        <v>50</v>
      </c>
      <c r="F42" s="93">
        <f t="shared" si="12"/>
        <v>0</v>
      </c>
      <c r="G42" s="93">
        <v>0</v>
      </c>
      <c r="H42" s="93">
        <v>0</v>
      </c>
      <c r="I42" s="93">
        <f t="shared" si="9"/>
        <v>50</v>
      </c>
      <c r="J42" s="61">
        <v>50</v>
      </c>
      <c r="K42" s="93">
        <f t="shared" si="13"/>
        <v>0</v>
      </c>
      <c r="L42" s="93">
        <v>0</v>
      </c>
      <c r="M42" s="93">
        <v>0</v>
      </c>
      <c r="N42" s="93">
        <f t="shared" si="10"/>
        <v>50</v>
      </c>
    </row>
    <row r="43" spans="1:14" ht="94.5">
      <c r="A43" s="29"/>
      <c r="B43" s="90" t="s">
        <v>583</v>
      </c>
      <c r="C43" s="91" t="s">
        <v>302</v>
      </c>
      <c r="D43" s="92"/>
      <c r="E43" s="61">
        <f>SUM(E44)</f>
        <v>35193.8</v>
      </c>
      <c r="F43" s="61">
        <f t="shared" si="12"/>
        <v>2209.2</v>
      </c>
      <c r="G43" s="93">
        <f>SUM(G44)</f>
        <v>2209.2</v>
      </c>
      <c r="H43" s="93">
        <f>SUM(H44)</f>
        <v>0</v>
      </c>
      <c r="I43" s="93">
        <f>SUM(E43+F43)</f>
        <v>37403</v>
      </c>
      <c r="J43" s="61">
        <f>SUM(J44)</f>
        <v>35193.8</v>
      </c>
      <c r="K43" s="61">
        <f t="shared" si="13"/>
        <v>9000</v>
      </c>
      <c r="L43" s="93">
        <f>SUM(L44)</f>
        <v>9000</v>
      </c>
      <c r="M43" s="93">
        <f>SUM(M44)</f>
        <v>0</v>
      </c>
      <c r="N43" s="93">
        <f>SUM(J43+K43)</f>
        <v>44193.8</v>
      </c>
    </row>
    <row r="44" spans="1:14" ht="47.25">
      <c r="A44" s="29"/>
      <c r="B44" s="90" t="s">
        <v>401</v>
      </c>
      <c r="C44" s="91" t="s">
        <v>303</v>
      </c>
      <c r="D44" s="92"/>
      <c r="E44" s="61">
        <f>SUM(E45+E46+E47)</f>
        <v>35193.8</v>
      </c>
      <c r="F44" s="61">
        <f t="shared" si="12"/>
        <v>2209.2</v>
      </c>
      <c r="G44" s="61">
        <f>SUM(G45+G46+G47)</f>
        <v>2209.2</v>
      </c>
      <c r="H44" s="61">
        <f>SUM(H45+H46+H47)</f>
        <v>0</v>
      </c>
      <c r="I44" s="61">
        <f>SUM(I45+I46+I47)</f>
        <v>37403</v>
      </c>
      <c r="J44" s="61">
        <f>SUM(J45+J46+J47)</f>
        <v>35193.8</v>
      </c>
      <c r="K44" s="61">
        <f t="shared" si="13"/>
        <v>9000</v>
      </c>
      <c r="L44" s="61">
        <f>SUM(L45+L46+L47)</f>
        <v>9000</v>
      </c>
      <c r="M44" s="61">
        <f>SUM(M45+M46+M47)</f>
        <v>0</v>
      </c>
      <c r="N44" s="61">
        <f>SUM(N45+N46+N47)</f>
        <v>44193.8</v>
      </c>
    </row>
    <row r="45" spans="1:14" ht="94.5">
      <c r="A45" s="29"/>
      <c r="B45" s="90" t="s">
        <v>85</v>
      </c>
      <c r="C45" s="91" t="s">
        <v>303</v>
      </c>
      <c r="D45" s="92" t="s">
        <v>82</v>
      </c>
      <c r="E45" s="61">
        <v>23013.2</v>
      </c>
      <c r="F45" s="61">
        <f t="shared" si="12"/>
        <v>0</v>
      </c>
      <c r="G45" s="93">
        <v>0</v>
      </c>
      <c r="H45" s="93">
        <v>0</v>
      </c>
      <c r="I45" s="93">
        <f>SUM(E45+F45)</f>
        <v>23013.2</v>
      </c>
      <c r="J45" s="61">
        <v>23013.2</v>
      </c>
      <c r="K45" s="61">
        <f t="shared" si="13"/>
        <v>0</v>
      </c>
      <c r="L45" s="93">
        <v>0</v>
      </c>
      <c r="M45" s="93">
        <v>0</v>
      </c>
      <c r="N45" s="93">
        <f>SUM(J45+K45)</f>
        <v>23013.2</v>
      </c>
    </row>
    <row r="46" spans="1:14" ht="47.25">
      <c r="A46" s="29"/>
      <c r="B46" s="90" t="s">
        <v>9</v>
      </c>
      <c r="C46" s="91" t="s">
        <v>303</v>
      </c>
      <c r="D46" s="92" t="s">
        <v>83</v>
      </c>
      <c r="E46" s="61">
        <v>12030.6</v>
      </c>
      <c r="F46" s="61">
        <f t="shared" si="12"/>
        <v>2209.2</v>
      </c>
      <c r="G46" s="93">
        <v>2209.2</v>
      </c>
      <c r="H46" s="93">
        <v>0</v>
      </c>
      <c r="I46" s="93">
        <f>SUM(E46+F46)</f>
        <v>14239.8</v>
      </c>
      <c r="J46" s="61">
        <v>12030.6</v>
      </c>
      <c r="K46" s="61">
        <f t="shared" si="13"/>
        <v>9000</v>
      </c>
      <c r="L46" s="93">
        <v>9000</v>
      </c>
      <c r="M46" s="93">
        <v>0</v>
      </c>
      <c r="N46" s="93">
        <f>SUM(J46+K46)</f>
        <v>21030.6</v>
      </c>
    </row>
    <row r="47" spans="1:14" ht="15.75">
      <c r="A47" s="29"/>
      <c r="B47" s="90" t="s">
        <v>92</v>
      </c>
      <c r="C47" s="91" t="s">
        <v>303</v>
      </c>
      <c r="D47" s="92" t="s">
        <v>91</v>
      </c>
      <c r="E47" s="61">
        <v>150</v>
      </c>
      <c r="F47" s="61">
        <f t="shared" si="12"/>
        <v>0</v>
      </c>
      <c r="G47" s="93">
        <v>0</v>
      </c>
      <c r="H47" s="93">
        <v>0</v>
      </c>
      <c r="I47" s="93">
        <f>SUM(E47+F47)</f>
        <v>150</v>
      </c>
      <c r="J47" s="61">
        <v>150</v>
      </c>
      <c r="K47" s="61">
        <f t="shared" si="13"/>
        <v>0</v>
      </c>
      <c r="L47" s="93">
        <v>0</v>
      </c>
      <c r="M47" s="93">
        <v>0</v>
      </c>
      <c r="N47" s="93">
        <f>SUM(J47+K47)</f>
        <v>150</v>
      </c>
    </row>
    <row r="48" spans="1:14" ht="63">
      <c r="A48" s="27">
        <v>3</v>
      </c>
      <c r="B48" s="27" t="s">
        <v>99</v>
      </c>
      <c r="C48" s="88" t="s">
        <v>377</v>
      </c>
      <c r="D48" s="88"/>
      <c r="E48" s="85">
        <f aca="true" t="shared" si="14" ref="E48:N48">SUM(E49)</f>
        <v>5</v>
      </c>
      <c r="F48" s="85">
        <f t="shared" si="14"/>
        <v>0</v>
      </c>
      <c r="G48" s="85">
        <f t="shared" si="14"/>
        <v>0</v>
      </c>
      <c r="H48" s="85">
        <f t="shared" si="14"/>
        <v>0</v>
      </c>
      <c r="I48" s="85">
        <f t="shared" si="14"/>
        <v>5</v>
      </c>
      <c r="J48" s="85">
        <f t="shared" si="14"/>
        <v>5</v>
      </c>
      <c r="K48" s="85">
        <f t="shared" si="14"/>
        <v>0</v>
      </c>
      <c r="L48" s="85">
        <f t="shared" si="14"/>
        <v>0</v>
      </c>
      <c r="M48" s="85">
        <f t="shared" si="14"/>
        <v>0</v>
      </c>
      <c r="N48" s="85">
        <f t="shared" si="14"/>
        <v>5</v>
      </c>
    </row>
    <row r="49" spans="1:14" ht="47.25">
      <c r="A49" s="29"/>
      <c r="B49" s="29" t="s">
        <v>100</v>
      </c>
      <c r="C49" s="91" t="s">
        <v>378</v>
      </c>
      <c r="D49" s="91"/>
      <c r="E49" s="61">
        <f aca="true" t="shared" si="15" ref="E49:N49">SUM(E51)</f>
        <v>5</v>
      </c>
      <c r="F49" s="61">
        <f t="shared" si="15"/>
        <v>0</v>
      </c>
      <c r="G49" s="61">
        <f t="shared" si="15"/>
        <v>0</v>
      </c>
      <c r="H49" s="61">
        <f t="shared" si="15"/>
        <v>0</v>
      </c>
      <c r="I49" s="61">
        <f t="shared" si="15"/>
        <v>5</v>
      </c>
      <c r="J49" s="61">
        <f t="shared" si="15"/>
        <v>5</v>
      </c>
      <c r="K49" s="61">
        <f t="shared" si="15"/>
        <v>0</v>
      </c>
      <c r="L49" s="61">
        <f t="shared" si="15"/>
        <v>0</v>
      </c>
      <c r="M49" s="61">
        <f t="shared" si="15"/>
        <v>0</v>
      </c>
      <c r="N49" s="61">
        <f t="shared" si="15"/>
        <v>5</v>
      </c>
    </row>
    <row r="50" spans="1:14" ht="47.25">
      <c r="A50" s="29"/>
      <c r="B50" s="29" t="s">
        <v>379</v>
      </c>
      <c r="C50" s="91" t="s">
        <v>380</v>
      </c>
      <c r="D50" s="91"/>
      <c r="E50" s="61">
        <f aca="true" t="shared" si="16" ref="E50:N50">SUM(E51)</f>
        <v>5</v>
      </c>
      <c r="F50" s="61">
        <f t="shared" si="16"/>
        <v>0</v>
      </c>
      <c r="G50" s="61">
        <f t="shared" si="16"/>
        <v>0</v>
      </c>
      <c r="H50" s="61">
        <f t="shared" si="16"/>
        <v>0</v>
      </c>
      <c r="I50" s="61">
        <f t="shared" si="16"/>
        <v>5</v>
      </c>
      <c r="J50" s="61">
        <f t="shared" si="16"/>
        <v>5</v>
      </c>
      <c r="K50" s="61">
        <f t="shared" si="16"/>
        <v>0</v>
      </c>
      <c r="L50" s="61">
        <f t="shared" si="16"/>
        <v>0</v>
      </c>
      <c r="M50" s="61">
        <f t="shared" si="16"/>
        <v>0</v>
      </c>
      <c r="N50" s="61">
        <f t="shared" si="16"/>
        <v>5</v>
      </c>
    </row>
    <row r="51" spans="1:14" ht="47.25">
      <c r="A51" s="29"/>
      <c r="B51" s="29" t="s">
        <v>9</v>
      </c>
      <c r="C51" s="91" t="s">
        <v>380</v>
      </c>
      <c r="D51" s="91" t="s">
        <v>83</v>
      </c>
      <c r="E51" s="61">
        <v>5</v>
      </c>
      <c r="F51" s="93">
        <f>SUM(G51+H51)</f>
        <v>0</v>
      </c>
      <c r="G51" s="93">
        <v>0</v>
      </c>
      <c r="H51" s="93">
        <v>0</v>
      </c>
      <c r="I51" s="93">
        <f>SUM(E51+F51)</f>
        <v>5</v>
      </c>
      <c r="J51" s="61">
        <v>5</v>
      </c>
      <c r="K51" s="93">
        <f>SUM(L51+M51)</f>
        <v>0</v>
      </c>
      <c r="L51" s="93">
        <v>0</v>
      </c>
      <c r="M51" s="93">
        <v>0</v>
      </c>
      <c r="N51" s="93">
        <f>SUM(J51+K51)</f>
        <v>5</v>
      </c>
    </row>
    <row r="52" spans="1:14" ht="31.5">
      <c r="A52" s="27">
        <v>4</v>
      </c>
      <c r="B52" s="66" t="s">
        <v>42</v>
      </c>
      <c r="C52" s="88" t="s">
        <v>217</v>
      </c>
      <c r="D52" s="88"/>
      <c r="E52" s="85">
        <f aca="true" t="shared" si="17" ref="E52:N52">SUM(E53+E57)</f>
        <v>3094</v>
      </c>
      <c r="F52" s="85">
        <f t="shared" si="17"/>
        <v>0</v>
      </c>
      <c r="G52" s="85">
        <f t="shared" si="17"/>
        <v>0</v>
      </c>
      <c r="H52" s="85">
        <f t="shared" si="17"/>
        <v>0</v>
      </c>
      <c r="I52" s="85">
        <f t="shared" si="17"/>
        <v>3094</v>
      </c>
      <c r="J52" s="85">
        <f t="shared" si="17"/>
        <v>3094</v>
      </c>
      <c r="K52" s="85">
        <f t="shared" si="17"/>
        <v>0</v>
      </c>
      <c r="L52" s="85">
        <f t="shared" si="17"/>
        <v>0</v>
      </c>
      <c r="M52" s="85">
        <f t="shared" si="17"/>
        <v>0</v>
      </c>
      <c r="N52" s="85">
        <f t="shared" si="17"/>
        <v>3094</v>
      </c>
    </row>
    <row r="53" spans="1:14" ht="31.5">
      <c r="A53" s="27"/>
      <c r="B53" s="34" t="s">
        <v>43</v>
      </c>
      <c r="C53" s="91" t="s">
        <v>218</v>
      </c>
      <c r="D53" s="88"/>
      <c r="E53" s="61">
        <f aca="true" t="shared" si="18" ref="E53:N53">SUM(E55)</f>
        <v>1652</v>
      </c>
      <c r="F53" s="61">
        <f t="shared" si="18"/>
        <v>0</v>
      </c>
      <c r="G53" s="61">
        <f t="shared" si="18"/>
        <v>0</v>
      </c>
      <c r="H53" s="61">
        <f t="shared" si="18"/>
        <v>0</v>
      </c>
      <c r="I53" s="61">
        <f t="shared" si="18"/>
        <v>1652</v>
      </c>
      <c r="J53" s="61">
        <f t="shared" si="18"/>
        <v>1652</v>
      </c>
      <c r="K53" s="61">
        <f t="shared" si="18"/>
        <v>0</v>
      </c>
      <c r="L53" s="61">
        <f t="shared" si="18"/>
        <v>0</v>
      </c>
      <c r="M53" s="61">
        <f t="shared" si="18"/>
        <v>0</v>
      </c>
      <c r="N53" s="61">
        <f t="shared" si="18"/>
        <v>1652</v>
      </c>
    </row>
    <row r="54" spans="1:14" ht="47.25">
      <c r="A54" s="27"/>
      <c r="B54" s="34" t="s">
        <v>219</v>
      </c>
      <c r="C54" s="91" t="s">
        <v>220</v>
      </c>
      <c r="D54" s="91"/>
      <c r="E54" s="61">
        <f>E55</f>
        <v>1652</v>
      </c>
      <c r="F54" s="93">
        <f>SUM(G54:H54)</f>
        <v>0</v>
      </c>
      <c r="G54" s="93">
        <f>SUM(G55)</f>
        <v>0</v>
      </c>
      <c r="H54" s="93"/>
      <c r="I54" s="93">
        <f>SUM(E54+F54)</f>
        <v>1652</v>
      </c>
      <c r="J54" s="61">
        <f>J55</f>
        <v>1652</v>
      </c>
      <c r="K54" s="93">
        <f>SUM(L54:M54)</f>
        <v>0</v>
      </c>
      <c r="L54" s="93">
        <f>SUM(L55)</f>
        <v>0</v>
      </c>
      <c r="M54" s="93"/>
      <c r="N54" s="93">
        <f>SUM(J54+K54)</f>
        <v>1652</v>
      </c>
    </row>
    <row r="55" spans="1:14" ht="31.5">
      <c r="A55" s="29"/>
      <c r="B55" s="29" t="s">
        <v>44</v>
      </c>
      <c r="C55" s="91" t="s">
        <v>221</v>
      </c>
      <c r="D55" s="91"/>
      <c r="E55" s="61">
        <f>E56</f>
        <v>1652</v>
      </c>
      <c r="F55" s="93">
        <f>SUM(G55:H55)</f>
        <v>0</v>
      </c>
      <c r="G55" s="93">
        <f>SUM(G56)</f>
        <v>0</v>
      </c>
      <c r="H55" s="93"/>
      <c r="I55" s="93">
        <f>SUM(E55+F55)</f>
        <v>1652</v>
      </c>
      <c r="J55" s="61">
        <f>J56</f>
        <v>1652</v>
      </c>
      <c r="K55" s="93">
        <f>SUM(L55:M55)</f>
        <v>0</v>
      </c>
      <c r="L55" s="93">
        <f>SUM(L56)</f>
        <v>0</v>
      </c>
      <c r="M55" s="93"/>
      <c r="N55" s="93">
        <f>SUM(J55+K55)</f>
        <v>1652</v>
      </c>
    </row>
    <row r="56" spans="1:14" ht="31.5">
      <c r="A56" s="29"/>
      <c r="B56" s="29" t="s">
        <v>87</v>
      </c>
      <c r="C56" s="91" t="s">
        <v>221</v>
      </c>
      <c r="D56" s="91" t="s">
        <v>88</v>
      </c>
      <c r="E56" s="61">
        <v>1652</v>
      </c>
      <c r="F56" s="93">
        <f>SUM(G56+H56)</f>
        <v>0</v>
      </c>
      <c r="G56" s="93">
        <v>0</v>
      </c>
      <c r="H56" s="93">
        <v>0</v>
      </c>
      <c r="I56" s="93">
        <f>SUM(E56+F56)</f>
        <v>1652</v>
      </c>
      <c r="J56" s="61">
        <v>1652</v>
      </c>
      <c r="K56" s="93">
        <f>SUM(L56+M56)</f>
        <v>0</v>
      </c>
      <c r="L56" s="93">
        <v>0</v>
      </c>
      <c r="M56" s="93">
        <v>0</v>
      </c>
      <c r="N56" s="93">
        <f>SUM(J56+K56)</f>
        <v>1652</v>
      </c>
    </row>
    <row r="57" spans="1:14" ht="78.75">
      <c r="A57" s="29"/>
      <c r="B57" s="29" t="s">
        <v>182</v>
      </c>
      <c r="C57" s="91" t="s">
        <v>222</v>
      </c>
      <c r="D57" s="91"/>
      <c r="E57" s="61">
        <f>SUM(E59)</f>
        <v>1442</v>
      </c>
      <c r="F57" s="93">
        <f>SUM(F59)</f>
        <v>0</v>
      </c>
      <c r="G57" s="93">
        <f>SUM(G59)</f>
        <v>0</v>
      </c>
      <c r="H57" s="93"/>
      <c r="I57" s="93">
        <f>SUM(E57+F57)</f>
        <v>1442</v>
      </c>
      <c r="J57" s="61">
        <f>SUM(J59)</f>
        <v>1442</v>
      </c>
      <c r="K57" s="93">
        <f>SUM(K59)</f>
        <v>0</v>
      </c>
      <c r="L57" s="93">
        <f>SUM(L59)</f>
        <v>0</v>
      </c>
      <c r="M57" s="93"/>
      <c r="N57" s="93">
        <f>SUM(J57+K57)</f>
        <v>1442</v>
      </c>
    </row>
    <row r="58" spans="1:14" ht="47.25">
      <c r="A58" s="29"/>
      <c r="B58" s="29" t="s">
        <v>223</v>
      </c>
      <c r="C58" s="91" t="s">
        <v>224</v>
      </c>
      <c r="D58" s="91"/>
      <c r="E58" s="61">
        <f aca="true" t="shared" si="19" ref="E58:N59">SUM(E59)</f>
        <v>1442</v>
      </c>
      <c r="F58" s="93">
        <f t="shared" si="19"/>
        <v>0</v>
      </c>
      <c r="G58" s="93">
        <f t="shared" si="19"/>
        <v>0</v>
      </c>
      <c r="H58" s="93">
        <f t="shared" si="19"/>
        <v>0</v>
      </c>
      <c r="I58" s="93">
        <f t="shared" si="19"/>
        <v>1442</v>
      </c>
      <c r="J58" s="61">
        <f t="shared" si="19"/>
        <v>1442</v>
      </c>
      <c r="K58" s="93">
        <f t="shared" si="19"/>
        <v>0</v>
      </c>
      <c r="L58" s="93">
        <f t="shared" si="19"/>
        <v>0</v>
      </c>
      <c r="M58" s="93">
        <f t="shared" si="19"/>
        <v>0</v>
      </c>
      <c r="N58" s="93">
        <f t="shared" si="19"/>
        <v>1442</v>
      </c>
    </row>
    <row r="59" spans="1:14" ht="110.25">
      <c r="A59" s="29"/>
      <c r="B59" s="29" t="s">
        <v>151</v>
      </c>
      <c r="C59" s="91" t="s">
        <v>225</v>
      </c>
      <c r="D59" s="91"/>
      <c r="E59" s="61">
        <f t="shared" si="19"/>
        <v>1442</v>
      </c>
      <c r="F59" s="93">
        <f t="shared" si="19"/>
        <v>0</v>
      </c>
      <c r="G59" s="93">
        <f t="shared" si="19"/>
        <v>0</v>
      </c>
      <c r="H59" s="93">
        <f t="shared" si="19"/>
        <v>0</v>
      </c>
      <c r="I59" s="93">
        <f t="shared" si="19"/>
        <v>1442</v>
      </c>
      <c r="J59" s="61">
        <f t="shared" si="19"/>
        <v>1442</v>
      </c>
      <c r="K59" s="93">
        <f t="shared" si="19"/>
        <v>0</v>
      </c>
      <c r="L59" s="93">
        <f t="shared" si="19"/>
        <v>0</v>
      </c>
      <c r="M59" s="93">
        <f t="shared" si="19"/>
        <v>0</v>
      </c>
      <c r="N59" s="93">
        <f t="shared" si="19"/>
        <v>1442</v>
      </c>
    </row>
    <row r="60" spans="1:14" ht="47.25">
      <c r="A60" s="29"/>
      <c r="B60" s="29" t="s">
        <v>9</v>
      </c>
      <c r="C60" s="91" t="s">
        <v>225</v>
      </c>
      <c r="D60" s="91" t="s">
        <v>83</v>
      </c>
      <c r="E60" s="61">
        <v>1442</v>
      </c>
      <c r="F60" s="93">
        <f>SUM(G60+H60)</f>
        <v>0</v>
      </c>
      <c r="G60" s="93">
        <v>0</v>
      </c>
      <c r="H60" s="93"/>
      <c r="I60" s="93">
        <f>SUM(E60+F60)</f>
        <v>1442</v>
      </c>
      <c r="J60" s="61">
        <v>1442</v>
      </c>
      <c r="K60" s="93">
        <f>SUM(L60+M60)</f>
        <v>0</v>
      </c>
      <c r="L60" s="93">
        <v>0</v>
      </c>
      <c r="M60" s="93"/>
      <c r="N60" s="93">
        <f>SUM(J60+K60)</f>
        <v>1442</v>
      </c>
    </row>
    <row r="61" spans="1:14" ht="47.25">
      <c r="A61" s="27">
        <v>5</v>
      </c>
      <c r="B61" s="27" t="s">
        <v>45</v>
      </c>
      <c r="C61" s="88" t="s">
        <v>228</v>
      </c>
      <c r="D61" s="88"/>
      <c r="E61" s="85">
        <f>SUM(E62+E66)</f>
        <v>1578.6</v>
      </c>
      <c r="F61" s="85">
        <f>SUM(G61+H61)</f>
        <v>0</v>
      </c>
      <c r="G61" s="85">
        <f>SUM(G62+G66)</f>
        <v>0</v>
      </c>
      <c r="H61" s="85">
        <f>SUM(H62+H66)</f>
        <v>0</v>
      </c>
      <c r="I61" s="85">
        <f>SUM(I62+I66)</f>
        <v>1578.6</v>
      </c>
      <c r="J61" s="85">
        <f>SUM(J62+J66)</f>
        <v>1510</v>
      </c>
      <c r="K61" s="85">
        <f>SUM(L61+M61)</f>
        <v>0</v>
      </c>
      <c r="L61" s="85">
        <f>SUM(L62+L66)</f>
        <v>0</v>
      </c>
      <c r="M61" s="85">
        <f>SUM(M62+M66)</f>
        <v>0</v>
      </c>
      <c r="N61" s="85">
        <f>SUM(N62+N66)</f>
        <v>1510</v>
      </c>
    </row>
    <row r="62" spans="1:14" ht="31.5">
      <c r="A62" s="29"/>
      <c r="B62" s="29" t="s">
        <v>46</v>
      </c>
      <c r="C62" s="91" t="s">
        <v>229</v>
      </c>
      <c r="D62" s="91"/>
      <c r="E62" s="61">
        <f>SUM(E65)</f>
        <v>78.6</v>
      </c>
      <c r="F62" s="61">
        <f>SUM(G62+H62)</f>
        <v>0</v>
      </c>
      <c r="G62" s="93">
        <f>SUM(G64)</f>
        <v>0</v>
      </c>
      <c r="H62" s="93"/>
      <c r="I62" s="93">
        <f>SUM(E62+F62)</f>
        <v>78.6</v>
      </c>
      <c r="J62" s="61">
        <f>SUM(J65)</f>
        <v>10</v>
      </c>
      <c r="K62" s="61">
        <f>SUM(L62+M62)</f>
        <v>0</v>
      </c>
      <c r="L62" s="93">
        <f>SUM(L64)</f>
        <v>0</v>
      </c>
      <c r="M62" s="93"/>
      <c r="N62" s="93">
        <f>SUM(J62+K62)</f>
        <v>10</v>
      </c>
    </row>
    <row r="63" spans="1:14" ht="63">
      <c r="A63" s="29"/>
      <c r="B63" s="29" t="s">
        <v>230</v>
      </c>
      <c r="C63" s="91" t="s">
        <v>231</v>
      </c>
      <c r="D63" s="91"/>
      <c r="E63" s="61">
        <f aca="true" t="shared" si="20" ref="E63:N64">SUM(E64)</f>
        <v>78.6</v>
      </c>
      <c r="F63" s="61">
        <f t="shared" si="20"/>
        <v>0</v>
      </c>
      <c r="G63" s="61">
        <f t="shared" si="20"/>
        <v>0</v>
      </c>
      <c r="H63" s="61">
        <f t="shared" si="20"/>
        <v>0</v>
      </c>
      <c r="I63" s="61">
        <f t="shared" si="20"/>
        <v>78.6</v>
      </c>
      <c r="J63" s="61">
        <f t="shared" si="20"/>
        <v>10</v>
      </c>
      <c r="K63" s="61">
        <f t="shared" si="20"/>
        <v>0</v>
      </c>
      <c r="L63" s="61">
        <f t="shared" si="20"/>
        <v>0</v>
      </c>
      <c r="M63" s="61">
        <f t="shared" si="20"/>
        <v>0</v>
      </c>
      <c r="N63" s="61">
        <f t="shared" si="20"/>
        <v>10</v>
      </c>
    </row>
    <row r="64" spans="1:14" ht="31.5">
      <c r="A64" s="29"/>
      <c r="B64" s="29" t="s">
        <v>47</v>
      </c>
      <c r="C64" s="91" t="s">
        <v>232</v>
      </c>
      <c r="D64" s="91"/>
      <c r="E64" s="61">
        <f>SUM(E65)</f>
        <v>78.6</v>
      </c>
      <c r="F64" s="61">
        <f t="shared" si="20"/>
        <v>0</v>
      </c>
      <c r="G64" s="61">
        <f t="shared" si="20"/>
        <v>0</v>
      </c>
      <c r="H64" s="61">
        <f t="shared" si="20"/>
        <v>0</v>
      </c>
      <c r="I64" s="61">
        <f t="shared" si="20"/>
        <v>78.6</v>
      </c>
      <c r="J64" s="61">
        <f t="shared" si="20"/>
        <v>10</v>
      </c>
      <c r="K64" s="61">
        <f t="shared" si="20"/>
        <v>0</v>
      </c>
      <c r="L64" s="61">
        <f t="shared" si="20"/>
        <v>0</v>
      </c>
      <c r="M64" s="61">
        <f t="shared" si="20"/>
        <v>0</v>
      </c>
      <c r="N64" s="61">
        <f t="shared" si="20"/>
        <v>10</v>
      </c>
    </row>
    <row r="65" spans="1:14" ht="47.25">
      <c r="A65" s="29"/>
      <c r="B65" s="29" t="s">
        <v>9</v>
      </c>
      <c r="C65" s="91" t="s">
        <v>232</v>
      </c>
      <c r="D65" s="91" t="s">
        <v>83</v>
      </c>
      <c r="E65" s="61">
        <v>78.6</v>
      </c>
      <c r="F65" s="93">
        <f>SUM(G65)</f>
        <v>0</v>
      </c>
      <c r="G65" s="93">
        <v>0</v>
      </c>
      <c r="H65" s="93"/>
      <c r="I65" s="93">
        <f>SUM(E65+F65)</f>
        <v>78.6</v>
      </c>
      <c r="J65" s="61">
        <v>10</v>
      </c>
      <c r="K65" s="93">
        <f>SUM(L65)</f>
        <v>0</v>
      </c>
      <c r="L65" s="93">
        <v>0</v>
      </c>
      <c r="M65" s="93"/>
      <c r="N65" s="93">
        <f>SUM(J65+K65)</f>
        <v>10</v>
      </c>
    </row>
    <row r="66" spans="1:14" ht="78.75">
      <c r="A66" s="29"/>
      <c r="B66" s="29" t="s">
        <v>48</v>
      </c>
      <c r="C66" s="91" t="s">
        <v>234</v>
      </c>
      <c r="D66" s="91"/>
      <c r="E66" s="61">
        <f aca="true" t="shared" si="21" ref="E66:N66">SUM(E68)</f>
        <v>1500</v>
      </c>
      <c r="F66" s="61">
        <f t="shared" si="21"/>
        <v>0</v>
      </c>
      <c r="G66" s="61">
        <f t="shared" si="21"/>
        <v>0</v>
      </c>
      <c r="H66" s="61">
        <f t="shared" si="21"/>
        <v>0</v>
      </c>
      <c r="I66" s="61">
        <f t="shared" si="21"/>
        <v>1500</v>
      </c>
      <c r="J66" s="61">
        <f t="shared" si="21"/>
        <v>1500</v>
      </c>
      <c r="K66" s="61">
        <f t="shared" si="21"/>
        <v>0</v>
      </c>
      <c r="L66" s="61">
        <f t="shared" si="21"/>
        <v>0</v>
      </c>
      <c r="M66" s="61">
        <f t="shared" si="21"/>
        <v>0</v>
      </c>
      <c r="N66" s="61">
        <f t="shared" si="21"/>
        <v>1500</v>
      </c>
    </row>
    <row r="67" spans="1:14" ht="47.25">
      <c r="A67" s="29"/>
      <c r="B67" s="29" t="s">
        <v>235</v>
      </c>
      <c r="C67" s="91" t="s">
        <v>236</v>
      </c>
      <c r="D67" s="91"/>
      <c r="E67" s="61">
        <f aca="true" t="shared" si="22" ref="E67:M68">SUM(E68)</f>
        <v>1500</v>
      </c>
      <c r="F67" s="61">
        <f t="shared" si="22"/>
        <v>0</v>
      </c>
      <c r="G67" s="61">
        <f t="shared" si="22"/>
        <v>0</v>
      </c>
      <c r="H67" s="61">
        <f t="shared" si="22"/>
        <v>0</v>
      </c>
      <c r="I67" s="61">
        <f>SUM(E67+F67)</f>
        <v>1500</v>
      </c>
      <c r="J67" s="61">
        <f t="shared" si="22"/>
        <v>1500</v>
      </c>
      <c r="K67" s="61">
        <f t="shared" si="22"/>
        <v>0</v>
      </c>
      <c r="L67" s="61">
        <f t="shared" si="22"/>
        <v>0</v>
      </c>
      <c r="M67" s="61">
        <f t="shared" si="22"/>
        <v>0</v>
      </c>
      <c r="N67" s="61">
        <f>SUM(J67+K67)</f>
        <v>1500</v>
      </c>
    </row>
    <row r="68" spans="1:14" ht="47.25">
      <c r="A68" s="29"/>
      <c r="B68" s="29" t="s">
        <v>192</v>
      </c>
      <c r="C68" s="91" t="s">
        <v>381</v>
      </c>
      <c r="D68" s="91"/>
      <c r="E68" s="61">
        <f t="shared" si="22"/>
        <v>1500</v>
      </c>
      <c r="F68" s="61">
        <f t="shared" si="22"/>
        <v>0</v>
      </c>
      <c r="G68" s="61">
        <f t="shared" si="22"/>
        <v>0</v>
      </c>
      <c r="H68" s="61">
        <f t="shared" si="22"/>
        <v>0</v>
      </c>
      <c r="I68" s="61">
        <f>SUM(I69)</f>
        <v>1500</v>
      </c>
      <c r="J68" s="61">
        <f t="shared" si="22"/>
        <v>1500</v>
      </c>
      <c r="K68" s="61">
        <f t="shared" si="22"/>
        <v>0</v>
      </c>
      <c r="L68" s="61">
        <f t="shared" si="22"/>
        <v>0</v>
      </c>
      <c r="M68" s="61">
        <f t="shared" si="22"/>
        <v>0</v>
      </c>
      <c r="N68" s="61">
        <f>SUM(N69)</f>
        <v>1500</v>
      </c>
    </row>
    <row r="69" spans="1:14" ht="47.25">
      <c r="A69" s="29"/>
      <c r="B69" s="29" t="s">
        <v>9</v>
      </c>
      <c r="C69" s="91" t="s">
        <v>381</v>
      </c>
      <c r="D69" s="91" t="s">
        <v>83</v>
      </c>
      <c r="E69" s="61">
        <v>1500</v>
      </c>
      <c r="F69" s="93">
        <f>SUM(G69+H69)</f>
        <v>0</v>
      </c>
      <c r="G69" s="93">
        <v>0</v>
      </c>
      <c r="H69" s="93"/>
      <c r="I69" s="93">
        <f>SUM(E69+F69)</f>
        <v>1500</v>
      </c>
      <c r="J69" s="61">
        <v>1500</v>
      </c>
      <c r="K69" s="93">
        <f>SUM(L69+M69)</f>
        <v>0</v>
      </c>
      <c r="L69" s="93">
        <v>0</v>
      </c>
      <c r="M69" s="93"/>
      <c r="N69" s="93">
        <f>SUM(J69+K69)</f>
        <v>1500</v>
      </c>
    </row>
    <row r="70" spans="1:14" ht="47.25">
      <c r="A70" s="27">
        <v>6</v>
      </c>
      <c r="B70" s="27" t="s">
        <v>49</v>
      </c>
      <c r="C70" s="88" t="s">
        <v>238</v>
      </c>
      <c r="D70" s="88"/>
      <c r="E70" s="85">
        <f aca="true" t="shared" si="23" ref="E70:M70">SUM(E71+E75+E80+E92+E96+E84+E88)</f>
        <v>4646.900000000001</v>
      </c>
      <c r="F70" s="85">
        <f t="shared" si="23"/>
        <v>0</v>
      </c>
      <c r="G70" s="85">
        <f t="shared" si="23"/>
        <v>0</v>
      </c>
      <c r="H70" s="85">
        <f t="shared" si="23"/>
        <v>0</v>
      </c>
      <c r="I70" s="85">
        <f t="shared" si="23"/>
        <v>4646.900000000001</v>
      </c>
      <c r="J70" s="85">
        <f t="shared" si="23"/>
        <v>4844</v>
      </c>
      <c r="K70" s="85">
        <f t="shared" si="23"/>
        <v>0</v>
      </c>
      <c r="L70" s="85">
        <f t="shared" si="23"/>
        <v>0</v>
      </c>
      <c r="M70" s="85">
        <f t="shared" si="23"/>
        <v>0</v>
      </c>
      <c r="N70" s="85">
        <f>SUM(J70+K70)</f>
        <v>4844</v>
      </c>
    </row>
    <row r="71" spans="1:14" ht="31.5">
      <c r="A71" s="29"/>
      <c r="B71" s="90" t="s">
        <v>463</v>
      </c>
      <c r="C71" s="91" t="s">
        <v>239</v>
      </c>
      <c r="D71" s="91"/>
      <c r="E71" s="61">
        <f>SUM(E73)</f>
        <v>370</v>
      </c>
      <c r="F71" s="61">
        <f>SUM(F73)</f>
        <v>0</v>
      </c>
      <c r="G71" s="61">
        <f>SUM(G73)</f>
        <v>0</v>
      </c>
      <c r="H71" s="61">
        <f>SUM(H73)</f>
        <v>0</v>
      </c>
      <c r="I71" s="93">
        <f aca="true" t="shared" si="24" ref="I71:I78">SUM(E71+F71)</f>
        <v>370</v>
      </c>
      <c r="J71" s="61">
        <f>SUM(J73)</f>
        <v>398.6</v>
      </c>
      <c r="K71" s="61">
        <f>SUM(K73)</f>
        <v>0</v>
      </c>
      <c r="L71" s="61">
        <f>SUM(L73)</f>
        <v>0</v>
      </c>
      <c r="M71" s="61">
        <f>SUM(M73)</f>
        <v>0</v>
      </c>
      <c r="N71" s="93">
        <f aca="true" t="shared" si="25" ref="N71:N80">SUM(J71+K71)</f>
        <v>398.6</v>
      </c>
    </row>
    <row r="72" spans="1:14" ht="47.25">
      <c r="A72" s="29"/>
      <c r="B72" s="29" t="s">
        <v>464</v>
      </c>
      <c r="C72" s="91" t="s">
        <v>240</v>
      </c>
      <c r="D72" s="91"/>
      <c r="E72" s="61">
        <f>SUM(E73)</f>
        <v>370</v>
      </c>
      <c r="F72" s="93">
        <f>SUM(G72)</f>
        <v>0</v>
      </c>
      <c r="G72" s="93">
        <f>SUM(G73)</f>
        <v>0</v>
      </c>
      <c r="H72" s="93"/>
      <c r="I72" s="93">
        <f>SUM(E72+F72)</f>
        <v>370</v>
      </c>
      <c r="J72" s="61">
        <f>SUM(J73)</f>
        <v>398.6</v>
      </c>
      <c r="K72" s="93">
        <f>SUM(L72)</f>
        <v>0</v>
      </c>
      <c r="L72" s="93">
        <f>SUM(L73)</f>
        <v>0</v>
      </c>
      <c r="M72" s="93"/>
      <c r="N72" s="93">
        <f t="shared" si="25"/>
        <v>398.6</v>
      </c>
    </row>
    <row r="73" spans="1:14" ht="47.25">
      <c r="A73" s="29"/>
      <c r="B73" s="29" t="s">
        <v>145</v>
      </c>
      <c r="C73" s="91" t="s">
        <v>241</v>
      </c>
      <c r="D73" s="91"/>
      <c r="E73" s="61">
        <f>SUM(E74)</f>
        <v>370</v>
      </c>
      <c r="F73" s="93">
        <f>SUM(G73)</f>
        <v>0</v>
      </c>
      <c r="G73" s="93">
        <f>SUM(G74)</f>
        <v>0</v>
      </c>
      <c r="H73" s="93"/>
      <c r="I73" s="93">
        <f t="shared" si="24"/>
        <v>370</v>
      </c>
      <c r="J73" s="61">
        <f>SUM(J74)</f>
        <v>398.6</v>
      </c>
      <c r="K73" s="93">
        <f>SUM(L73)</f>
        <v>0</v>
      </c>
      <c r="L73" s="93">
        <f>SUM(L74)</f>
        <v>0</v>
      </c>
      <c r="M73" s="93"/>
      <c r="N73" s="93">
        <f t="shared" si="25"/>
        <v>398.6</v>
      </c>
    </row>
    <row r="74" spans="1:14" ht="47.25">
      <c r="A74" s="29"/>
      <c r="B74" s="29" t="s">
        <v>9</v>
      </c>
      <c r="C74" s="91" t="s">
        <v>241</v>
      </c>
      <c r="D74" s="91" t="s">
        <v>83</v>
      </c>
      <c r="E74" s="61">
        <v>370</v>
      </c>
      <c r="F74" s="93">
        <f>SUM(G74)</f>
        <v>0</v>
      </c>
      <c r="G74" s="93">
        <v>0</v>
      </c>
      <c r="H74" s="93"/>
      <c r="I74" s="93">
        <f t="shared" si="24"/>
        <v>370</v>
      </c>
      <c r="J74" s="61">
        <v>398.6</v>
      </c>
      <c r="K74" s="93">
        <f>SUM(L74)</f>
        <v>0</v>
      </c>
      <c r="L74" s="93">
        <v>0</v>
      </c>
      <c r="M74" s="93"/>
      <c r="N74" s="93">
        <f t="shared" si="25"/>
        <v>398.6</v>
      </c>
    </row>
    <row r="75" spans="1:14" ht="47.25">
      <c r="A75" s="29"/>
      <c r="B75" s="29" t="s">
        <v>50</v>
      </c>
      <c r="C75" s="91" t="s">
        <v>242</v>
      </c>
      <c r="D75" s="91"/>
      <c r="E75" s="61">
        <f>SUM(E77)</f>
        <v>63</v>
      </c>
      <c r="F75" s="93">
        <f>SUM(F77)</f>
        <v>0</v>
      </c>
      <c r="G75" s="93">
        <f>SUM(G77)</f>
        <v>0</v>
      </c>
      <c r="H75" s="93">
        <f>SUM(H77)</f>
        <v>0</v>
      </c>
      <c r="I75" s="93">
        <f>SUM(E75+F75)</f>
        <v>63</v>
      </c>
      <c r="J75" s="61">
        <f>SUM(J77)</f>
        <v>63</v>
      </c>
      <c r="K75" s="93">
        <f>SUM(K77)</f>
        <v>0</v>
      </c>
      <c r="L75" s="93">
        <f>SUM(L77)</f>
        <v>0</v>
      </c>
      <c r="M75" s="93">
        <f>SUM(M77)</f>
        <v>0</v>
      </c>
      <c r="N75" s="93">
        <f t="shared" si="25"/>
        <v>63</v>
      </c>
    </row>
    <row r="76" spans="1:14" ht="31.5">
      <c r="A76" s="29"/>
      <c r="B76" s="29" t="s">
        <v>243</v>
      </c>
      <c r="C76" s="91" t="s">
        <v>244</v>
      </c>
      <c r="D76" s="91"/>
      <c r="E76" s="61">
        <f aca="true" t="shared" si="26" ref="E76:M77">SUM(E77)</f>
        <v>63</v>
      </c>
      <c r="F76" s="93">
        <f t="shared" si="26"/>
        <v>0</v>
      </c>
      <c r="G76" s="93">
        <f t="shared" si="26"/>
        <v>0</v>
      </c>
      <c r="H76" s="93">
        <f t="shared" si="26"/>
        <v>0</v>
      </c>
      <c r="I76" s="93">
        <f>SUM(E76+F76)</f>
        <v>63</v>
      </c>
      <c r="J76" s="61">
        <f t="shared" si="26"/>
        <v>63</v>
      </c>
      <c r="K76" s="93">
        <f t="shared" si="26"/>
        <v>0</v>
      </c>
      <c r="L76" s="93">
        <f t="shared" si="26"/>
        <v>0</v>
      </c>
      <c r="M76" s="93">
        <f t="shared" si="26"/>
        <v>0</v>
      </c>
      <c r="N76" s="93">
        <f t="shared" si="25"/>
        <v>63</v>
      </c>
    </row>
    <row r="77" spans="1:14" ht="47.25">
      <c r="A77" s="29"/>
      <c r="B77" s="29" t="s">
        <v>51</v>
      </c>
      <c r="C77" s="91" t="s">
        <v>245</v>
      </c>
      <c r="D77" s="91"/>
      <c r="E77" s="61">
        <f>SUM(E78+E79)</f>
        <v>63</v>
      </c>
      <c r="F77" s="93">
        <f t="shared" si="26"/>
        <v>0</v>
      </c>
      <c r="G77" s="93">
        <f t="shared" si="26"/>
        <v>0</v>
      </c>
      <c r="H77" s="93">
        <f t="shared" si="26"/>
        <v>0</v>
      </c>
      <c r="I77" s="93">
        <f t="shared" si="24"/>
        <v>63</v>
      </c>
      <c r="J77" s="61">
        <f>SUM(J78+J79)</f>
        <v>63</v>
      </c>
      <c r="K77" s="93">
        <f t="shared" si="26"/>
        <v>0</v>
      </c>
      <c r="L77" s="93">
        <f t="shared" si="26"/>
        <v>0</v>
      </c>
      <c r="M77" s="93">
        <f t="shared" si="26"/>
        <v>0</v>
      </c>
      <c r="N77" s="93">
        <f t="shared" si="25"/>
        <v>63</v>
      </c>
    </row>
    <row r="78" spans="1:14" ht="47.25">
      <c r="A78" s="29"/>
      <c r="B78" s="29" t="s">
        <v>9</v>
      </c>
      <c r="C78" s="91" t="s">
        <v>245</v>
      </c>
      <c r="D78" s="91" t="s">
        <v>83</v>
      </c>
      <c r="E78" s="61">
        <v>50</v>
      </c>
      <c r="F78" s="93">
        <f>SUM(G78)</f>
        <v>0</v>
      </c>
      <c r="G78" s="93">
        <v>0</v>
      </c>
      <c r="H78" s="93">
        <f>SUM(H96)</f>
        <v>0</v>
      </c>
      <c r="I78" s="93">
        <f t="shared" si="24"/>
        <v>50</v>
      </c>
      <c r="J78" s="61">
        <v>50</v>
      </c>
      <c r="K78" s="93">
        <f>SUM(L78)</f>
        <v>0</v>
      </c>
      <c r="L78" s="93">
        <v>0</v>
      </c>
      <c r="M78" s="93">
        <f>SUM(M96)</f>
        <v>0</v>
      </c>
      <c r="N78" s="93">
        <f t="shared" si="25"/>
        <v>50</v>
      </c>
    </row>
    <row r="79" spans="1:14" ht="15.75">
      <c r="A79" s="29"/>
      <c r="B79" s="29" t="s">
        <v>90</v>
      </c>
      <c r="C79" s="91" t="s">
        <v>241</v>
      </c>
      <c r="D79" s="91" t="s">
        <v>89</v>
      </c>
      <c r="E79" s="61">
        <v>13</v>
      </c>
      <c r="F79" s="93">
        <f>SUM(G79)</f>
        <v>0</v>
      </c>
      <c r="G79" s="93">
        <v>0</v>
      </c>
      <c r="H79" s="93"/>
      <c r="I79" s="93">
        <f>SUM(E79+F79)</f>
        <v>13</v>
      </c>
      <c r="J79" s="61">
        <v>13</v>
      </c>
      <c r="K79" s="93">
        <f>SUM(L79)</f>
        <v>0</v>
      </c>
      <c r="L79" s="93">
        <v>0</v>
      </c>
      <c r="M79" s="93"/>
      <c r="N79" s="93">
        <f>SUM(J79+K79)</f>
        <v>13</v>
      </c>
    </row>
    <row r="80" spans="1:14" ht="31.5">
      <c r="A80" s="27"/>
      <c r="B80" s="29" t="s">
        <v>39</v>
      </c>
      <c r="C80" s="91" t="s">
        <v>250</v>
      </c>
      <c r="D80" s="91"/>
      <c r="E80" s="61">
        <f>SUM(E82)</f>
        <v>480</v>
      </c>
      <c r="F80" s="93">
        <f>SUM(F82)</f>
        <v>0</v>
      </c>
      <c r="G80" s="93">
        <f>SUM(G82)</f>
        <v>0</v>
      </c>
      <c r="H80" s="93">
        <f>SUM(H82)</f>
        <v>0</v>
      </c>
      <c r="I80" s="93">
        <f>SUM(E80+F80)</f>
        <v>480</v>
      </c>
      <c r="J80" s="61">
        <f>SUM(J82)</f>
        <v>480</v>
      </c>
      <c r="K80" s="93">
        <f>SUM(K82)</f>
        <v>0</v>
      </c>
      <c r="L80" s="93">
        <f>SUM(L82)</f>
        <v>0</v>
      </c>
      <c r="M80" s="93">
        <f>SUM(M82)</f>
        <v>0</v>
      </c>
      <c r="N80" s="93">
        <f t="shared" si="25"/>
        <v>480</v>
      </c>
    </row>
    <row r="81" spans="1:14" ht="78.75">
      <c r="A81" s="27"/>
      <c r="B81" s="29" t="s">
        <v>251</v>
      </c>
      <c r="C81" s="91" t="s">
        <v>252</v>
      </c>
      <c r="D81" s="91"/>
      <c r="E81" s="61">
        <f aca="true" t="shared" si="27" ref="E81:M82">SUM(E82)</f>
        <v>480</v>
      </c>
      <c r="F81" s="61">
        <f t="shared" si="27"/>
        <v>0</v>
      </c>
      <c r="G81" s="61">
        <f t="shared" si="27"/>
        <v>0</v>
      </c>
      <c r="H81" s="61">
        <f t="shared" si="27"/>
        <v>0</v>
      </c>
      <c r="I81" s="61">
        <f>SUM(I82)</f>
        <v>480</v>
      </c>
      <c r="J81" s="61">
        <f t="shared" si="27"/>
        <v>480</v>
      </c>
      <c r="K81" s="61">
        <f t="shared" si="27"/>
        <v>0</v>
      </c>
      <c r="L81" s="61">
        <f t="shared" si="27"/>
        <v>0</v>
      </c>
      <c r="M81" s="61">
        <f t="shared" si="27"/>
        <v>0</v>
      </c>
      <c r="N81" s="61">
        <f>SUM(N82)</f>
        <v>480</v>
      </c>
    </row>
    <row r="82" spans="1:14" ht="31.5">
      <c r="A82" s="29"/>
      <c r="B82" s="29" t="s">
        <v>191</v>
      </c>
      <c r="C82" s="91" t="s">
        <v>406</v>
      </c>
      <c r="D82" s="91"/>
      <c r="E82" s="61">
        <f t="shared" si="27"/>
        <v>480</v>
      </c>
      <c r="F82" s="61">
        <f t="shared" si="27"/>
        <v>0</v>
      </c>
      <c r="G82" s="61">
        <f t="shared" si="27"/>
        <v>0</v>
      </c>
      <c r="H82" s="61">
        <f t="shared" si="27"/>
        <v>0</v>
      </c>
      <c r="I82" s="61">
        <f>SUM(I83)</f>
        <v>480</v>
      </c>
      <c r="J82" s="61">
        <f t="shared" si="27"/>
        <v>480</v>
      </c>
      <c r="K82" s="61">
        <f t="shared" si="27"/>
        <v>0</v>
      </c>
      <c r="L82" s="61">
        <f t="shared" si="27"/>
        <v>0</v>
      </c>
      <c r="M82" s="61">
        <f t="shared" si="27"/>
        <v>0</v>
      </c>
      <c r="N82" s="61">
        <f>SUM(N83)</f>
        <v>480</v>
      </c>
    </row>
    <row r="83" spans="1:14" ht="47.25">
      <c r="A83" s="29"/>
      <c r="B83" s="29" t="s">
        <v>9</v>
      </c>
      <c r="C83" s="91" t="s">
        <v>406</v>
      </c>
      <c r="D83" s="91" t="s">
        <v>83</v>
      </c>
      <c r="E83" s="61">
        <v>480</v>
      </c>
      <c r="F83" s="93">
        <f>SUM(G83)</f>
        <v>0</v>
      </c>
      <c r="G83" s="93">
        <v>0</v>
      </c>
      <c r="H83" s="93"/>
      <c r="I83" s="93">
        <f>SUM(E83+F83)</f>
        <v>480</v>
      </c>
      <c r="J83" s="61">
        <v>480</v>
      </c>
      <c r="K83" s="93">
        <f>SUM(L83)</f>
        <v>0</v>
      </c>
      <c r="L83" s="93">
        <v>0</v>
      </c>
      <c r="M83" s="93"/>
      <c r="N83" s="93">
        <f>SUM(J83+K83)</f>
        <v>480</v>
      </c>
    </row>
    <row r="84" spans="1:14" ht="47.25">
      <c r="A84" s="29"/>
      <c r="B84" s="29" t="s">
        <v>2</v>
      </c>
      <c r="C84" s="91" t="s">
        <v>253</v>
      </c>
      <c r="D84" s="91"/>
      <c r="E84" s="61">
        <f aca="true" t="shared" si="28" ref="E84:N84">SUM(E86)</f>
        <v>50</v>
      </c>
      <c r="F84" s="61">
        <f t="shared" si="28"/>
        <v>0</v>
      </c>
      <c r="G84" s="61">
        <f t="shared" si="28"/>
        <v>0</v>
      </c>
      <c r="H84" s="61">
        <f t="shared" si="28"/>
        <v>0</v>
      </c>
      <c r="I84" s="61">
        <f t="shared" si="28"/>
        <v>50</v>
      </c>
      <c r="J84" s="61">
        <f t="shared" si="28"/>
        <v>50</v>
      </c>
      <c r="K84" s="61">
        <f t="shared" si="28"/>
        <v>0</v>
      </c>
      <c r="L84" s="61">
        <f t="shared" si="28"/>
        <v>0</v>
      </c>
      <c r="M84" s="61">
        <f t="shared" si="28"/>
        <v>0</v>
      </c>
      <c r="N84" s="61">
        <f t="shared" si="28"/>
        <v>50</v>
      </c>
    </row>
    <row r="85" spans="1:14" ht="63">
      <c r="A85" s="29"/>
      <c r="B85" s="29" t="s">
        <v>254</v>
      </c>
      <c r="C85" s="91" t="s">
        <v>255</v>
      </c>
      <c r="D85" s="91"/>
      <c r="E85" s="61">
        <f>SUM(E86)</f>
        <v>50</v>
      </c>
      <c r="F85" s="93">
        <f>SUM(G85+H85)</f>
        <v>0</v>
      </c>
      <c r="G85" s="93">
        <f>SUM(G86)</f>
        <v>0</v>
      </c>
      <c r="H85" s="93"/>
      <c r="I85" s="93">
        <f>SUM(E85+F85)</f>
        <v>50</v>
      </c>
      <c r="J85" s="61">
        <f>SUM(J86)</f>
        <v>50</v>
      </c>
      <c r="K85" s="93">
        <f>SUM(L85+M85)</f>
        <v>0</v>
      </c>
      <c r="L85" s="93">
        <f>SUM(L86)</f>
        <v>0</v>
      </c>
      <c r="M85" s="93"/>
      <c r="N85" s="93">
        <f>SUM(J85+K85)</f>
        <v>50</v>
      </c>
    </row>
    <row r="86" spans="1:14" ht="63">
      <c r="A86" s="29"/>
      <c r="B86" s="29" t="s">
        <v>6</v>
      </c>
      <c r="C86" s="91" t="s">
        <v>256</v>
      </c>
      <c r="D86" s="91"/>
      <c r="E86" s="61">
        <f>SUM(E87)</f>
        <v>50</v>
      </c>
      <c r="F86" s="93">
        <f>SUM(G86+H86)</f>
        <v>0</v>
      </c>
      <c r="G86" s="93">
        <f>SUM(G87)</f>
        <v>0</v>
      </c>
      <c r="H86" s="93"/>
      <c r="I86" s="93">
        <f>SUM(E86+F86)</f>
        <v>50</v>
      </c>
      <c r="J86" s="61">
        <f>SUM(J87)</f>
        <v>50</v>
      </c>
      <c r="K86" s="93">
        <f>SUM(L86+M86)</f>
        <v>0</v>
      </c>
      <c r="L86" s="93">
        <f>SUM(L87)</f>
        <v>0</v>
      </c>
      <c r="M86" s="93"/>
      <c r="N86" s="93">
        <f>SUM(J86+K86)</f>
        <v>50</v>
      </c>
    </row>
    <row r="87" spans="1:14" ht="47.25">
      <c r="A87" s="29"/>
      <c r="B87" s="29" t="s">
        <v>9</v>
      </c>
      <c r="C87" s="91" t="s">
        <v>256</v>
      </c>
      <c r="D87" s="91" t="s">
        <v>83</v>
      </c>
      <c r="E87" s="61">
        <v>50</v>
      </c>
      <c r="F87" s="93">
        <f>SUM(G87+H87)</f>
        <v>0</v>
      </c>
      <c r="G87" s="93">
        <v>0</v>
      </c>
      <c r="H87" s="93"/>
      <c r="I87" s="93">
        <f>SUM(E87+F87)</f>
        <v>50</v>
      </c>
      <c r="J87" s="61">
        <v>50</v>
      </c>
      <c r="K87" s="93">
        <f>SUM(L87+M87)</f>
        <v>0</v>
      </c>
      <c r="L87" s="93">
        <v>0</v>
      </c>
      <c r="M87" s="93"/>
      <c r="N87" s="93">
        <f>SUM(J87+K87)</f>
        <v>50</v>
      </c>
    </row>
    <row r="88" spans="1:14" ht="31.5">
      <c r="A88" s="29"/>
      <c r="B88" s="29" t="s">
        <v>0</v>
      </c>
      <c r="C88" s="91" t="s">
        <v>257</v>
      </c>
      <c r="D88" s="91"/>
      <c r="E88" s="61">
        <f aca="true" t="shared" si="29" ref="E88:M88">SUM(E90)</f>
        <v>539.8</v>
      </c>
      <c r="F88" s="61">
        <f t="shared" si="29"/>
        <v>0</v>
      </c>
      <c r="G88" s="61">
        <f t="shared" si="29"/>
        <v>0</v>
      </c>
      <c r="H88" s="61">
        <f t="shared" si="29"/>
        <v>0</v>
      </c>
      <c r="I88" s="61">
        <f t="shared" si="29"/>
        <v>539.8</v>
      </c>
      <c r="J88" s="61">
        <f t="shared" si="29"/>
        <v>708.3</v>
      </c>
      <c r="K88" s="61">
        <f>SUM(L88)</f>
        <v>0</v>
      </c>
      <c r="L88" s="61">
        <f>SUM(L89)</f>
        <v>0</v>
      </c>
      <c r="M88" s="61">
        <f t="shared" si="29"/>
        <v>0</v>
      </c>
      <c r="N88" s="61">
        <f>SUM(J88+K88)</f>
        <v>708.3</v>
      </c>
    </row>
    <row r="89" spans="1:14" ht="47.25">
      <c r="A89" s="29"/>
      <c r="B89" s="29" t="s">
        <v>258</v>
      </c>
      <c r="C89" s="91" t="s">
        <v>259</v>
      </c>
      <c r="D89" s="91"/>
      <c r="E89" s="61">
        <f>SUM(E90)</f>
        <v>539.8</v>
      </c>
      <c r="F89" s="93">
        <f aca="true" t="shared" si="30" ref="F89:F95">SUM(G89+H89)</f>
        <v>0</v>
      </c>
      <c r="G89" s="93">
        <f>SUM(G90)</f>
        <v>0</v>
      </c>
      <c r="H89" s="93"/>
      <c r="I89" s="93">
        <f>SUM(E89+F89)</f>
        <v>539.8</v>
      </c>
      <c r="J89" s="61">
        <f>SUM(J90)</f>
        <v>708.3</v>
      </c>
      <c r="K89" s="93">
        <f aca="true" t="shared" si="31" ref="K89:K95">SUM(L89+M89)</f>
        <v>0</v>
      </c>
      <c r="L89" s="93">
        <v>0</v>
      </c>
      <c r="M89" s="93"/>
      <c r="N89" s="93">
        <f aca="true" t="shared" si="32" ref="N89:N99">SUM(J89+K89)</f>
        <v>708.3</v>
      </c>
    </row>
    <row r="90" spans="1:14" ht="31.5">
      <c r="A90" s="29"/>
      <c r="B90" s="29" t="s">
        <v>1</v>
      </c>
      <c r="C90" s="91" t="s">
        <v>260</v>
      </c>
      <c r="D90" s="91"/>
      <c r="E90" s="61">
        <f>SUM(E91)</f>
        <v>539.8</v>
      </c>
      <c r="F90" s="93">
        <f t="shared" si="30"/>
        <v>0</v>
      </c>
      <c r="G90" s="93">
        <f>SUM(G91)</f>
        <v>0</v>
      </c>
      <c r="H90" s="93"/>
      <c r="I90" s="93">
        <f>SUM(E90+F90)</f>
        <v>539.8</v>
      </c>
      <c r="J90" s="61">
        <f>SUM(J91)</f>
        <v>708.3</v>
      </c>
      <c r="K90" s="93">
        <f t="shared" si="31"/>
        <v>0</v>
      </c>
      <c r="L90" s="93">
        <f>SUM(L91)</f>
        <v>0</v>
      </c>
      <c r="M90" s="93"/>
      <c r="N90" s="93">
        <f t="shared" si="32"/>
        <v>708.3</v>
      </c>
    </row>
    <row r="91" spans="1:14" ht="47.25">
      <c r="A91" s="29"/>
      <c r="B91" s="29" t="s">
        <v>9</v>
      </c>
      <c r="C91" s="91" t="s">
        <v>260</v>
      </c>
      <c r="D91" s="91" t="s">
        <v>83</v>
      </c>
      <c r="E91" s="61">
        <v>539.8</v>
      </c>
      <c r="F91" s="93">
        <f t="shared" si="30"/>
        <v>0</v>
      </c>
      <c r="G91" s="93">
        <v>0</v>
      </c>
      <c r="H91" s="93"/>
      <c r="I91" s="93">
        <f>SUM(E91+F91)</f>
        <v>539.8</v>
      </c>
      <c r="J91" s="61">
        <v>708.3</v>
      </c>
      <c r="K91" s="93">
        <f t="shared" si="31"/>
        <v>0</v>
      </c>
      <c r="L91" s="93">
        <v>0</v>
      </c>
      <c r="M91" s="93"/>
      <c r="N91" s="93">
        <f t="shared" si="32"/>
        <v>708.3</v>
      </c>
    </row>
    <row r="92" spans="1:14" ht="31.5">
      <c r="A92" s="104"/>
      <c r="B92" s="29" t="s">
        <v>177</v>
      </c>
      <c r="C92" s="91" t="s">
        <v>261</v>
      </c>
      <c r="D92" s="91"/>
      <c r="E92" s="61">
        <f>SUM(E94)</f>
        <v>50</v>
      </c>
      <c r="F92" s="93">
        <f t="shared" si="30"/>
        <v>0</v>
      </c>
      <c r="G92" s="93">
        <f>SUM(G94)</f>
        <v>0</v>
      </c>
      <c r="H92" s="93"/>
      <c r="I92" s="93">
        <f aca="true" t="shared" si="33" ref="I92:I99">SUM(E92+F92)</f>
        <v>50</v>
      </c>
      <c r="J92" s="61">
        <f>SUM(J94)</f>
        <v>50</v>
      </c>
      <c r="K92" s="93">
        <f t="shared" si="31"/>
        <v>0</v>
      </c>
      <c r="L92" s="93">
        <f>SUM(L94)</f>
        <v>0</v>
      </c>
      <c r="M92" s="93"/>
      <c r="N92" s="93">
        <f t="shared" si="32"/>
        <v>50</v>
      </c>
    </row>
    <row r="93" spans="1:14" ht="31.5">
      <c r="A93" s="104"/>
      <c r="B93" s="29" t="s">
        <v>262</v>
      </c>
      <c r="C93" s="91" t="s">
        <v>263</v>
      </c>
      <c r="D93" s="91"/>
      <c r="E93" s="61">
        <f>SUM(E94)</f>
        <v>50</v>
      </c>
      <c r="F93" s="93">
        <f t="shared" si="30"/>
        <v>0</v>
      </c>
      <c r="G93" s="93">
        <f>SUM(G94)</f>
        <v>0</v>
      </c>
      <c r="H93" s="93"/>
      <c r="I93" s="93">
        <f>SUM(E93+F93)</f>
        <v>50</v>
      </c>
      <c r="J93" s="61">
        <f>SUM(J94)</f>
        <v>50</v>
      </c>
      <c r="K93" s="93">
        <f t="shared" si="31"/>
        <v>0</v>
      </c>
      <c r="L93" s="93">
        <f>SUM(L94)</f>
        <v>0</v>
      </c>
      <c r="M93" s="93"/>
      <c r="N93" s="93">
        <f t="shared" si="32"/>
        <v>50</v>
      </c>
    </row>
    <row r="94" spans="1:14" ht="47.25">
      <c r="A94" s="104"/>
      <c r="B94" s="29" t="s">
        <v>264</v>
      </c>
      <c r="C94" s="91" t="s">
        <v>265</v>
      </c>
      <c r="D94" s="91"/>
      <c r="E94" s="61">
        <f>SUM(E95)</f>
        <v>50</v>
      </c>
      <c r="F94" s="93">
        <f t="shared" si="30"/>
        <v>0</v>
      </c>
      <c r="G94" s="93">
        <f>SUM(G95)</f>
        <v>0</v>
      </c>
      <c r="H94" s="93"/>
      <c r="I94" s="93">
        <f t="shared" si="33"/>
        <v>50</v>
      </c>
      <c r="J94" s="61">
        <f>SUM(J95)</f>
        <v>50</v>
      </c>
      <c r="K94" s="93">
        <f t="shared" si="31"/>
        <v>0</v>
      </c>
      <c r="L94" s="93">
        <f>SUM(L95)</f>
        <v>0</v>
      </c>
      <c r="M94" s="93"/>
      <c r="N94" s="93">
        <f t="shared" si="32"/>
        <v>50</v>
      </c>
    </row>
    <row r="95" spans="1:14" ht="47.25">
      <c r="A95" s="104"/>
      <c r="B95" s="29" t="s">
        <v>9</v>
      </c>
      <c r="C95" s="91" t="s">
        <v>265</v>
      </c>
      <c r="D95" s="91" t="s">
        <v>83</v>
      </c>
      <c r="E95" s="61">
        <v>50</v>
      </c>
      <c r="F95" s="93">
        <f t="shared" si="30"/>
        <v>0</v>
      </c>
      <c r="G95" s="93">
        <v>0</v>
      </c>
      <c r="H95" s="93"/>
      <c r="I95" s="93">
        <f t="shared" si="33"/>
        <v>50</v>
      </c>
      <c r="J95" s="61">
        <v>50</v>
      </c>
      <c r="K95" s="93">
        <f t="shared" si="31"/>
        <v>0</v>
      </c>
      <c r="L95" s="93">
        <v>0</v>
      </c>
      <c r="M95" s="93"/>
      <c r="N95" s="93">
        <f t="shared" si="32"/>
        <v>50</v>
      </c>
    </row>
    <row r="96" spans="1:14" ht="31.5">
      <c r="A96" s="104"/>
      <c r="B96" s="29" t="s">
        <v>152</v>
      </c>
      <c r="C96" s="91" t="s">
        <v>246</v>
      </c>
      <c r="D96" s="91"/>
      <c r="E96" s="61">
        <f>SUM(E98)</f>
        <v>3094.1</v>
      </c>
      <c r="F96" s="93">
        <f>SUM(F98)</f>
        <v>0</v>
      </c>
      <c r="G96" s="93">
        <f>SUM(G98)</f>
        <v>0</v>
      </c>
      <c r="H96" s="93">
        <f>SUM(H98)</f>
        <v>0</v>
      </c>
      <c r="I96" s="93">
        <f t="shared" si="33"/>
        <v>3094.1</v>
      </c>
      <c r="J96" s="61">
        <f>SUM(J98)</f>
        <v>3094.1</v>
      </c>
      <c r="K96" s="93">
        <f>SUM(K98)</f>
        <v>0</v>
      </c>
      <c r="L96" s="93">
        <f>SUM(L98)</f>
        <v>0</v>
      </c>
      <c r="M96" s="93">
        <f>SUM(M98)</f>
        <v>0</v>
      </c>
      <c r="N96" s="93">
        <f t="shared" si="32"/>
        <v>3094.1</v>
      </c>
    </row>
    <row r="97" spans="1:14" ht="47.25">
      <c r="A97" s="104"/>
      <c r="B97" s="29" t="s">
        <v>247</v>
      </c>
      <c r="C97" s="91" t="s">
        <v>248</v>
      </c>
      <c r="D97" s="91"/>
      <c r="E97" s="61">
        <f aca="true" t="shared" si="34" ref="E97:M98">SUM(E98)</f>
        <v>3094.1</v>
      </c>
      <c r="F97" s="93">
        <f t="shared" si="34"/>
        <v>0</v>
      </c>
      <c r="G97" s="93">
        <f t="shared" si="34"/>
        <v>0</v>
      </c>
      <c r="H97" s="93">
        <f t="shared" si="34"/>
        <v>0</v>
      </c>
      <c r="I97" s="93">
        <f>SUM(E97+F97)</f>
        <v>3094.1</v>
      </c>
      <c r="J97" s="61">
        <f t="shared" si="34"/>
        <v>3094.1</v>
      </c>
      <c r="K97" s="93">
        <f t="shared" si="34"/>
        <v>0</v>
      </c>
      <c r="L97" s="93">
        <f t="shared" si="34"/>
        <v>0</v>
      </c>
      <c r="M97" s="93">
        <f t="shared" si="34"/>
        <v>0</v>
      </c>
      <c r="N97" s="93">
        <f t="shared" si="32"/>
        <v>3094.1</v>
      </c>
    </row>
    <row r="98" spans="1:14" ht="47.25">
      <c r="A98" s="104"/>
      <c r="B98" s="29" t="s">
        <v>148</v>
      </c>
      <c r="C98" s="91" t="s">
        <v>249</v>
      </c>
      <c r="D98" s="91"/>
      <c r="E98" s="61">
        <f t="shared" si="34"/>
        <v>3094.1</v>
      </c>
      <c r="F98" s="93">
        <f t="shared" si="34"/>
        <v>0</v>
      </c>
      <c r="G98" s="93">
        <f t="shared" si="34"/>
        <v>0</v>
      </c>
      <c r="H98" s="93">
        <f t="shared" si="34"/>
        <v>0</v>
      </c>
      <c r="I98" s="93">
        <f t="shared" si="33"/>
        <v>3094.1</v>
      </c>
      <c r="J98" s="61">
        <f t="shared" si="34"/>
        <v>3094.1</v>
      </c>
      <c r="K98" s="93">
        <f t="shared" si="34"/>
        <v>0</v>
      </c>
      <c r="L98" s="93">
        <f t="shared" si="34"/>
        <v>0</v>
      </c>
      <c r="M98" s="93">
        <f t="shared" si="34"/>
        <v>0</v>
      </c>
      <c r="N98" s="93">
        <f t="shared" si="32"/>
        <v>3094.1</v>
      </c>
    </row>
    <row r="99" spans="1:14" ht="16.5">
      <c r="A99" s="104"/>
      <c r="B99" s="34" t="s">
        <v>90</v>
      </c>
      <c r="C99" s="91" t="s">
        <v>249</v>
      </c>
      <c r="D99" s="91" t="s">
        <v>89</v>
      </c>
      <c r="E99" s="61">
        <v>3094.1</v>
      </c>
      <c r="F99" s="93">
        <f>SUM(G99)</f>
        <v>0</v>
      </c>
      <c r="G99" s="93">
        <v>0</v>
      </c>
      <c r="H99" s="93"/>
      <c r="I99" s="93">
        <f t="shared" si="33"/>
        <v>3094.1</v>
      </c>
      <c r="J99" s="61">
        <v>3094.1</v>
      </c>
      <c r="K99" s="93">
        <f>SUM(L99)</f>
        <v>0</v>
      </c>
      <c r="L99" s="93">
        <v>0</v>
      </c>
      <c r="M99" s="93"/>
      <c r="N99" s="93">
        <f t="shared" si="32"/>
        <v>3094.1</v>
      </c>
    </row>
    <row r="100" spans="1:14" ht="31.5">
      <c r="A100" s="27">
        <v>7</v>
      </c>
      <c r="B100" s="27" t="s">
        <v>15</v>
      </c>
      <c r="C100" s="88" t="s">
        <v>274</v>
      </c>
      <c r="D100" s="88"/>
      <c r="E100" s="85">
        <f aca="true" t="shared" si="35" ref="E100:N100">SUM(E101+E110)</f>
        <v>6500</v>
      </c>
      <c r="F100" s="85">
        <f t="shared" si="35"/>
        <v>0</v>
      </c>
      <c r="G100" s="85">
        <f t="shared" si="35"/>
        <v>0</v>
      </c>
      <c r="H100" s="85">
        <f t="shared" si="35"/>
        <v>0</v>
      </c>
      <c r="I100" s="85">
        <f t="shared" si="35"/>
        <v>6500</v>
      </c>
      <c r="J100" s="85">
        <f t="shared" si="35"/>
        <v>4076.9</v>
      </c>
      <c r="K100" s="85">
        <f t="shared" si="35"/>
        <v>0</v>
      </c>
      <c r="L100" s="85">
        <f t="shared" si="35"/>
        <v>0</v>
      </c>
      <c r="M100" s="85">
        <f t="shared" si="35"/>
        <v>0</v>
      </c>
      <c r="N100" s="85">
        <f t="shared" si="35"/>
        <v>4076.9</v>
      </c>
    </row>
    <row r="101" spans="1:14" ht="31.5">
      <c r="A101" s="27"/>
      <c r="B101" s="29" t="s">
        <v>369</v>
      </c>
      <c r="C101" s="91" t="s">
        <v>275</v>
      </c>
      <c r="D101" s="91"/>
      <c r="E101" s="61">
        <f aca="true" t="shared" si="36" ref="E101:N101">SUM(E102+E107)</f>
        <v>6500</v>
      </c>
      <c r="F101" s="61">
        <f t="shared" si="36"/>
        <v>0</v>
      </c>
      <c r="G101" s="61">
        <f t="shared" si="36"/>
        <v>0</v>
      </c>
      <c r="H101" s="61">
        <f t="shared" si="36"/>
        <v>0</v>
      </c>
      <c r="I101" s="61">
        <f t="shared" si="36"/>
        <v>6500</v>
      </c>
      <c r="J101" s="61">
        <f t="shared" si="36"/>
        <v>4076.9</v>
      </c>
      <c r="K101" s="61">
        <f t="shared" si="36"/>
        <v>0</v>
      </c>
      <c r="L101" s="61">
        <f t="shared" si="36"/>
        <v>0</v>
      </c>
      <c r="M101" s="61">
        <f t="shared" si="36"/>
        <v>0</v>
      </c>
      <c r="N101" s="61">
        <f t="shared" si="36"/>
        <v>4076.9</v>
      </c>
    </row>
    <row r="102" spans="1:14" ht="47.25">
      <c r="A102" s="27"/>
      <c r="B102" s="29" t="s">
        <v>276</v>
      </c>
      <c r="C102" s="91" t="s">
        <v>277</v>
      </c>
      <c r="D102" s="91"/>
      <c r="E102" s="61">
        <f aca="true" t="shared" si="37" ref="E102:N102">SUM(E103+E105)</f>
        <v>6500</v>
      </c>
      <c r="F102" s="61">
        <f t="shared" si="37"/>
        <v>0</v>
      </c>
      <c r="G102" s="61">
        <f t="shared" si="37"/>
        <v>0</v>
      </c>
      <c r="H102" s="61">
        <f t="shared" si="37"/>
        <v>0</v>
      </c>
      <c r="I102" s="61">
        <f t="shared" si="37"/>
        <v>6500</v>
      </c>
      <c r="J102" s="61">
        <f t="shared" si="37"/>
        <v>4076.9</v>
      </c>
      <c r="K102" s="61">
        <f t="shared" si="37"/>
        <v>0</v>
      </c>
      <c r="L102" s="61">
        <f t="shared" si="37"/>
        <v>0</v>
      </c>
      <c r="M102" s="61">
        <f t="shared" si="37"/>
        <v>0</v>
      </c>
      <c r="N102" s="61">
        <f t="shared" si="37"/>
        <v>4076.9</v>
      </c>
    </row>
    <row r="103" spans="1:14" ht="47.25">
      <c r="A103" s="27"/>
      <c r="B103" s="29" t="s">
        <v>185</v>
      </c>
      <c r="C103" s="91" t="s">
        <v>278</v>
      </c>
      <c r="D103" s="91"/>
      <c r="E103" s="61">
        <f aca="true" t="shared" si="38" ref="E103:N103">SUM(E104)</f>
        <v>6500</v>
      </c>
      <c r="F103" s="61">
        <f t="shared" si="38"/>
        <v>0</v>
      </c>
      <c r="G103" s="61">
        <f t="shared" si="38"/>
        <v>0</v>
      </c>
      <c r="H103" s="61">
        <f t="shared" si="38"/>
        <v>0</v>
      </c>
      <c r="I103" s="61">
        <f t="shared" si="38"/>
        <v>6500</v>
      </c>
      <c r="J103" s="61">
        <f t="shared" si="38"/>
        <v>4076.9</v>
      </c>
      <c r="K103" s="61">
        <f t="shared" si="38"/>
        <v>0</v>
      </c>
      <c r="L103" s="61">
        <f t="shared" si="38"/>
        <v>0</v>
      </c>
      <c r="M103" s="61">
        <f t="shared" si="38"/>
        <v>0</v>
      </c>
      <c r="N103" s="61">
        <f t="shared" si="38"/>
        <v>4076.9</v>
      </c>
    </row>
    <row r="104" spans="1:14" ht="47.25">
      <c r="A104" s="27"/>
      <c r="B104" s="29" t="s">
        <v>9</v>
      </c>
      <c r="C104" s="91" t="s">
        <v>278</v>
      </c>
      <c r="D104" s="91" t="s">
        <v>83</v>
      </c>
      <c r="E104" s="61">
        <v>6500</v>
      </c>
      <c r="F104" s="93">
        <f>SUM(G104+H104)</f>
        <v>0</v>
      </c>
      <c r="G104" s="93"/>
      <c r="H104" s="93">
        <v>0</v>
      </c>
      <c r="I104" s="93">
        <f>SUM(E104+F104)</f>
        <v>6500</v>
      </c>
      <c r="J104" s="61">
        <v>4076.9</v>
      </c>
      <c r="K104" s="93">
        <f>SUM(L104+M104)</f>
        <v>0</v>
      </c>
      <c r="L104" s="93">
        <v>0</v>
      </c>
      <c r="M104" s="93">
        <v>0</v>
      </c>
      <c r="N104" s="93">
        <f>SUM(J104+K104)</f>
        <v>4076.9</v>
      </c>
    </row>
    <row r="105" spans="1:14" ht="63">
      <c r="A105" s="27"/>
      <c r="B105" s="29" t="s">
        <v>279</v>
      </c>
      <c r="C105" s="94" t="s">
        <v>280</v>
      </c>
      <c r="D105" s="91"/>
      <c r="E105" s="61">
        <f>SUM(E106)</f>
        <v>0</v>
      </c>
      <c r="F105" s="61">
        <f>SUM(G105+H105)</f>
        <v>0</v>
      </c>
      <c r="G105" s="61">
        <f>SUM(G106)</f>
        <v>0</v>
      </c>
      <c r="H105" s="61">
        <f>SUM(H106)</f>
        <v>0</v>
      </c>
      <c r="I105" s="61">
        <f>SUM(E105+F105)</f>
        <v>0</v>
      </c>
      <c r="J105" s="61">
        <f>SUM(J106)</f>
        <v>0</v>
      </c>
      <c r="K105" s="61">
        <f>SUM(L105+M105)</f>
        <v>0</v>
      </c>
      <c r="L105" s="61">
        <f>SUM(L106)</f>
        <v>0</v>
      </c>
      <c r="M105" s="61">
        <f>SUM(M106)</f>
        <v>0</v>
      </c>
      <c r="N105" s="61">
        <f>SUM(J105+K105)</f>
        <v>0</v>
      </c>
    </row>
    <row r="106" spans="1:14" ht="47.25">
      <c r="A106" s="27"/>
      <c r="B106" s="29" t="s">
        <v>9</v>
      </c>
      <c r="C106" s="94" t="s">
        <v>280</v>
      </c>
      <c r="D106" s="91" t="s">
        <v>83</v>
      </c>
      <c r="E106" s="61">
        <v>0</v>
      </c>
      <c r="F106" s="61">
        <f>SUM(G106+H106)</f>
        <v>0</v>
      </c>
      <c r="G106" s="61">
        <v>0</v>
      </c>
      <c r="H106" s="61">
        <v>0</v>
      </c>
      <c r="I106" s="93">
        <f>SUM(E106+F106)</f>
        <v>0</v>
      </c>
      <c r="J106" s="61">
        <v>0</v>
      </c>
      <c r="K106" s="61">
        <f>SUM(L106+M106)</f>
        <v>0</v>
      </c>
      <c r="L106" s="61">
        <v>0</v>
      </c>
      <c r="M106" s="61">
        <v>0</v>
      </c>
      <c r="N106" s="93">
        <f>SUM(J106+K106)</f>
        <v>0</v>
      </c>
    </row>
    <row r="107" spans="1:14" ht="78.75">
      <c r="A107" s="27"/>
      <c r="B107" s="90" t="s">
        <v>160</v>
      </c>
      <c r="C107" s="91" t="s">
        <v>161</v>
      </c>
      <c r="D107" s="92"/>
      <c r="E107" s="61">
        <f>SUM(E108)</f>
        <v>0</v>
      </c>
      <c r="F107" s="61">
        <f>SUM(F108)</f>
        <v>0</v>
      </c>
      <c r="G107" s="61">
        <v>0</v>
      </c>
      <c r="H107" s="61">
        <f>SUM(H108)</f>
        <v>0</v>
      </c>
      <c r="I107" s="61">
        <f>SUM(E107+F107)</f>
        <v>0</v>
      </c>
      <c r="J107" s="61">
        <f>SUM(J108)</f>
        <v>0</v>
      </c>
      <c r="K107" s="61">
        <f>SUM(K108)</f>
        <v>0</v>
      </c>
      <c r="L107" s="61">
        <v>0</v>
      </c>
      <c r="M107" s="61">
        <f>SUM(M108)</f>
        <v>0</v>
      </c>
      <c r="N107" s="61">
        <f>SUM(J107+K107)</f>
        <v>0</v>
      </c>
    </row>
    <row r="108" spans="1:14" ht="54" customHeight="1">
      <c r="A108" s="27"/>
      <c r="B108" s="90" t="s">
        <v>162</v>
      </c>
      <c r="C108" s="94" t="s">
        <v>163</v>
      </c>
      <c r="D108" s="92"/>
      <c r="E108" s="61">
        <f>SUM(E109)</f>
        <v>0</v>
      </c>
      <c r="F108" s="61">
        <f>SUM(G108+H108)</f>
        <v>0</v>
      </c>
      <c r="G108" s="61">
        <f>SUM(G109)</f>
        <v>0</v>
      </c>
      <c r="H108" s="61">
        <f>SUM(H109)</f>
        <v>0</v>
      </c>
      <c r="I108" s="61">
        <f>SUM(I109)</f>
        <v>0</v>
      </c>
      <c r="J108" s="61">
        <f>SUM(J109)</f>
        <v>0</v>
      </c>
      <c r="K108" s="61">
        <f>SUM(L108+M108)</f>
        <v>0</v>
      </c>
      <c r="L108" s="61">
        <f>SUM(L109)</f>
        <v>0</v>
      </c>
      <c r="M108" s="61">
        <f>SUM(M109)</f>
        <v>0</v>
      </c>
      <c r="N108" s="61">
        <f>SUM(N109)</f>
        <v>0</v>
      </c>
    </row>
    <row r="109" spans="1:14" ht="47.25">
      <c r="A109" s="27"/>
      <c r="B109" s="90" t="s">
        <v>9</v>
      </c>
      <c r="C109" s="94" t="s">
        <v>163</v>
      </c>
      <c r="D109" s="92" t="s">
        <v>83</v>
      </c>
      <c r="E109" s="61">
        <v>0</v>
      </c>
      <c r="F109" s="61">
        <f>SUM(G109+H109)</f>
        <v>0</v>
      </c>
      <c r="G109" s="61">
        <v>0</v>
      </c>
      <c r="H109" s="61">
        <v>0</v>
      </c>
      <c r="I109" s="93">
        <f>SUM(E109+F109)</f>
        <v>0</v>
      </c>
      <c r="J109" s="61">
        <v>0</v>
      </c>
      <c r="K109" s="61">
        <v>0</v>
      </c>
      <c r="L109" s="61">
        <v>0</v>
      </c>
      <c r="M109" s="61">
        <v>0</v>
      </c>
      <c r="N109" s="93">
        <f>SUM(J109+K109)</f>
        <v>0</v>
      </c>
    </row>
    <row r="110" spans="1:14" ht="31.5">
      <c r="A110" s="27"/>
      <c r="B110" s="29" t="s">
        <v>155</v>
      </c>
      <c r="C110" s="91" t="s">
        <v>281</v>
      </c>
      <c r="D110" s="91"/>
      <c r="E110" s="61">
        <f aca="true" t="shared" si="39" ref="E110:N110">SUM(E112)</f>
        <v>0</v>
      </c>
      <c r="F110" s="61">
        <f t="shared" si="39"/>
        <v>0</v>
      </c>
      <c r="G110" s="61">
        <f t="shared" si="39"/>
        <v>0</v>
      </c>
      <c r="H110" s="61">
        <f t="shared" si="39"/>
        <v>0</v>
      </c>
      <c r="I110" s="61">
        <f t="shared" si="39"/>
        <v>0</v>
      </c>
      <c r="J110" s="61">
        <f t="shared" si="39"/>
        <v>0</v>
      </c>
      <c r="K110" s="61">
        <f t="shared" si="39"/>
        <v>0</v>
      </c>
      <c r="L110" s="61">
        <f t="shared" si="39"/>
        <v>0</v>
      </c>
      <c r="M110" s="61">
        <f t="shared" si="39"/>
        <v>0</v>
      </c>
      <c r="N110" s="61">
        <f t="shared" si="39"/>
        <v>0</v>
      </c>
    </row>
    <row r="111" spans="1:14" ht="47.25">
      <c r="A111" s="27"/>
      <c r="B111" s="29" t="s">
        <v>282</v>
      </c>
      <c r="C111" s="91" t="s">
        <v>283</v>
      </c>
      <c r="D111" s="91"/>
      <c r="E111" s="61">
        <f aca="true" t="shared" si="40" ref="E111:M112">SUM(E112)</f>
        <v>0</v>
      </c>
      <c r="F111" s="61">
        <f t="shared" si="40"/>
        <v>0</v>
      </c>
      <c r="G111" s="61">
        <f t="shared" si="40"/>
        <v>0</v>
      </c>
      <c r="H111" s="61">
        <f t="shared" si="40"/>
        <v>0</v>
      </c>
      <c r="I111" s="93">
        <f>SUM(E111+F111)</f>
        <v>0</v>
      </c>
      <c r="J111" s="61">
        <f t="shared" si="40"/>
        <v>0</v>
      </c>
      <c r="K111" s="61">
        <f t="shared" si="40"/>
        <v>0</v>
      </c>
      <c r="L111" s="61">
        <f t="shared" si="40"/>
        <v>0</v>
      </c>
      <c r="M111" s="61">
        <f t="shared" si="40"/>
        <v>0</v>
      </c>
      <c r="N111" s="93">
        <f>SUM(J111+K111)</f>
        <v>0</v>
      </c>
    </row>
    <row r="112" spans="1:14" ht="31.5">
      <c r="A112" s="27"/>
      <c r="B112" s="29" t="s">
        <v>95</v>
      </c>
      <c r="C112" s="91" t="s">
        <v>284</v>
      </c>
      <c r="D112" s="91"/>
      <c r="E112" s="61">
        <f t="shared" si="40"/>
        <v>0</v>
      </c>
      <c r="F112" s="61">
        <f t="shared" si="40"/>
        <v>0</v>
      </c>
      <c r="G112" s="61">
        <f t="shared" si="40"/>
        <v>0</v>
      </c>
      <c r="H112" s="61">
        <f t="shared" si="40"/>
        <v>0</v>
      </c>
      <c r="I112" s="61">
        <f>SUM(I113)</f>
        <v>0</v>
      </c>
      <c r="J112" s="61">
        <f t="shared" si="40"/>
        <v>0</v>
      </c>
      <c r="K112" s="61">
        <f t="shared" si="40"/>
        <v>0</v>
      </c>
      <c r="L112" s="61">
        <f t="shared" si="40"/>
        <v>0</v>
      </c>
      <c r="M112" s="61">
        <f t="shared" si="40"/>
        <v>0</v>
      </c>
      <c r="N112" s="61">
        <f>SUM(N113)</f>
        <v>0</v>
      </c>
    </row>
    <row r="113" spans="1:14" ht="47.25">
      <c r="A113" s="27"/>
      <c r="B113" s="29" t="s">
        <v>9</v>
      </c>
      <c r="C113" s="91" t="s">
        <v>284</v>
      </c>
      <c r="D113" s="91" t="s">
        <v>83</v>
      </c>
      <c r="E113" s="61">
        <v>0</v>
      </c>
      <c r="F113" s="93">
        <f>SUM(G113+H113)</f>
        <v>0</v>
      </c>
      <c r="G113" s="93">
        <v>0</v>
      </c>
      <c r="H113" s="93">
        <v>0</v>
      </c>
      <c r="I113" s="93">
        <f>SUM(E113+F113)</f>
        <v>0</v>
      </c>
      <c r="J113" s="61">
        <v>0</v>
      </c>
      <c r="K113" s="93">
        <f>SUM(L113+M113)</f>
        <v>0</v>
      </c>
      <c r="L113" s="93">
        <v>0</v>
      </c>
      <c r="M113" s="93">
        <v>0</v>
      </c>
      <c r="N113" s="93">
        <f>SUM(J113+K113)</f>
        <v>0</v>
      </c>
    </row>
    <row r="114" spans="1:14" ht="63">
      <c r="A114" s="105">
        <v>8</v>
      </c>
      <c r="B114" s="41" t="s">
        <v>27</v>
      </c>
      <c r="C114" s="88" t="s">
        <v>285</v>
      </c>
      <c r="D114" s="88"/>
      <c r="E114" s="85">
        <f aca="true" t="shared" si="41" ref="E114:N114">SUM(E115)</f>
        <v>120</v>
      </c>
      <c r="F114" s="85">
        <f t="shared" si="41"/>
        <v>0</v>
      </c>
      <c r="G114" s="85">
        <f t="shared" si="41"/>
        <v>0</v>
      </c>
      <c r="H114" s="85">
        <f t="shared" si="41"/>
        <v>0</v>
      </c>
      <c r="I114" s="85">
        <f t="shared" si="41"/>
        <v>120</v>
      </c>
      <c r="J114" s="85">
        <f t="shared" si="41"/>
        <v>100</v>
      </c>
      <c r="K114" s="85">
        <f t="shared" si="41"/>
        <v>0</v>
      </c>
      <c r="L114" s="85">
        <f t="shared" si="41"/>
        <v>0</v>
      </c>
      <c r="M114" s="85">
        <f t="shared" si="41"/>
        <v>0</v>
      </c>
      <c r="N114" s="85">
        <f t="shared" si="41"/>
        <v>100</v>
      </c>
    </row>
    <row r="115" spans="1:14" ht="47.25">
      <c r="A115" s="104"/>
      <c r="B115" s="39" t="s">
        <v>16</v>
      </c>
      <c r="C115" s="91" t="s">
        <v>286</v>
      </c>
      <c r="D115" s="91"/>
      <c r="E115" s="61">
        <f>SUM(E117)</f>
        <v>120</v>
      </c>
      <c r="F115" s="61">
        <f>SUM(G115+H115)</f>
        <v>0</v>
      </c>
      <c r="G115" s="61">
        <f>SUM(G117)</f>
        <v>0</v>
      </c>
      <c r="H115" s="61">
        <f>SUM(H117)</f>
        <v>0</v>
      </c>
      <c r="I115" s="61">
        <f>SUM(I117)</f>
        <v>120</v>
      </c>
      <c r="J115" s="61">
        <f>SUM(J117)</f>
        <v>100</v>
      </c>
      <c r="K115" s="61">
        <f>SUM(L115+M115)</f>
        <v>0</v>
      </c>
      <c r="L115" s="61">
        <f>SUM(L117)</f>
        <v>0</v>
      </c>
      <c r="M115" s="61">
        <f>SUM(M117)</f>
        <v>0</v>
      </c>
      <c r="N115" s="61">
        <f>SUM(N117)</f>
        <v>100</v>
      </c>
    </row>
    <row r="116" spans="1:14" ht="47.25">
      <c r="A116" s="104"/>
      <c r="B116" s="39" t="s">
        <v>382</v>
      </c>
      <c r="C116" s="91" t="s">
        <v>288</v>
      </c>
      <c r="D116" s="91"/>
      <c r="E116" s="61">
        <f>SUM(E117)</f>
        <v>120</v>
      </c>
      <c r="F116" s="93">
        <f>SUM(F117)</f>
        <v>0</v>
      </c>
      <c r="G116" s="93">
        <f aca="true" t="shared" si="42" ref="G116:I117">SUM(G117)</f>
        <v>0</v>
      </c>
      <c r="H116" s="93">
        <f t="shared" si="42"/>
        <v>0</v>
      </c>
      <c r="I116" s="93">
        <f t="shared" si="42"/>
        <v>120</v>
      </c>
      <c r="J116" s="61">
        <f>SUM(J117)</f>
        <v>100</v>
      </c>
      <c r="K116" s="93">
        <f>SUM(K117)</f>
        <v>0</v>
      </c>
      <c r="L116" s="93">
        <f aca="true" t="shared" si="43" ref="L116:N117">SUM(L117)</f>
        <v>0</v>
      </c>
      <c r="M116" s="93">
        <f t="shared" si="43"/>
        <v>0</v>
      </c>
      <c r="N116" s="93">
        <f t="shared" si="43"/>
        <v>100</v>
      </c>
    </row>
    <row r="117" spans="1:14" ht="63">
      <c r="A117" s="104"/>
      <c r="B117" s="39" t="s">
        <v>96</v>
      </c>
      <c r="C117" s="91" t="s">
        <v>289</v>
      </c>
      <c r="D117" s="91"/>
      <c r="E117" s="61">
        <f>SUM(E118)</f>
        <v>120</v>
      </c>
      <c r="F117" s="93">
        <f>SUM(F118)</f>
        <v>0</v>
      </c>
      <c r="G117" s="93">
        <f t="shared" si="42"/>
        <v>0</v>
      </c>
      <c r="H117" s="93">
        <f t="shared" si="42"/>
        <v>0</v>
      </c>
      <c r="I117" s="93">
        <f t="shared" si="42"/>
        <v>120</v>
      </c>
      <c r="J117" s="61">
        <f>SUM(J118)</f>
        <v>100</v>
      </c>
      <c r="K117" s="93">
        <f>SUM(K118)</f>
        <v>0</v>
      </c>
      <c r="L117" s="93">
        <f t="shared" si="43"/>
        <v>0</v>
      </c>
      <c r="M117" s="93">
        <f t="shared" si="43"/>
        <v>0</v>
      </c>
      <c r="N117" s="93">
        <f t="shared" si="43"/>
        <v>100</v>
      </c>
    </row>
    <row r="118" spans="1:14" ht="47.25">
      <c r="A118" s="104"/>
      <c r="B118" s="29" t="s">
        <v>9</v>
      </c>
      <c r="C118" s="91" t="s">
        <v>289</v>
      </c>
      <c r="D118" s="91" t="s">
        <v>83</v>
      </c>
      <c r="E118" s="61">
        <v>120</v>
      </c>
      <c r="F118" s="93">
        <f>SUM(G118+H118)</f>
        <v>0</v>
      </c>
      <c r="G118" s="93">
        <v>0</v>
      </c>
      <c r="H118" s="93"/>
      <c r="I118" s="93">
        <f>SUM(E118+F118)</f>
        <v>120</v>
      </c>
      <c r="J118" s="61">
        <v>100</v>
      </c>
      <c r="K118" s="93">
        <f>SUM(L118+M118)</f>
        <v>0</v>
      </c>
      <c r="L118" s="93">
        <v>0</v>
      </c>
      <c r="M118" s="93"/>
      <c r="N118" s="93">
        <f>SUM(J118+K118)</f>
        <v>100</v>
      </c>
    </row>
    <row r="119" spans="1:14" ht="47.25">
      <c r="A119" s="105">
        <v>9</v>
      </c>
      <c r="B119" s="27" t="s">
        <v>501</v>
      </c>
      <c r="C119" s="88" t="s">
        <v>290</v>
      </c>
      <c r="D119" s="88"/>
      <c r="E119" s="85">
        <f>SUM(E120)</f>
        <v>452.3</v>
      </c>
      <c r="F119" s="85">
        <f aca="true" t="shared" si="44" ref="F119:N119">SUM(F120)</f>
        <v>5906</v>
      </c>
      <c r="G119" s="85">
        <f t="shared" si="44"/>
        <v>5906</v>
      </c>
      <c r="H119" s="85">
        <f t="shared" si="44"/>
        <v>0</v>
      </c>
      <c r="I119" s="85">
        <f t="shared" si="44"/>
        <v>6358.3</v>
      </c>
      <c r="J119" s="85">
        <f t="shared" si="44"/>
        <v>502.3</v>
      </c>
      <c r="K119" s="85">
        <f t="shared" si="44"/>
        <v>0</v>
      </c>
      <c r="L119" s="85">
        <f t="shared" si="44"/>
        <v>0</v>
      </c>
      <c r="M119" s="85">
        <f t="shared" si="44"/>
        <v>0</v>
      </c>
      <c r="N119" s="85">
        <f t="shared" si="44"/>
        <v>502.3</v>
      </c>
    </row>
    <row r="120" spans="1:14" ht="31.5">
      <c r="A120" s="104"/>
      <c r="B120" s="90" t="s">
        <v>398</v>
      </c>
      <c r="C120" s="91" t="s">
        <v>291</v>
      </c>
      <c r="D120" s="91"/>
      <c r="E120" s="61">
        <f aca="true" t="shared" si="45" ref="E120:N120">SUM(E122)</f>
        <v>452.3</v>
      </c>
      <c r="F120" s="61">
        <f t="shared" si="45"/>
        <v>5906</v>
      </c>
      <c r="G120" s="61">
        <f t="shared" si="45"/>
        <v>5906</v>
      </c>
      <c r="H120" s="61">
        <f t="shared" si="45"/>
        <v>0</v>
      </c>
      <c r="I120" s="61">
        <f t="shared" si="45"/>
        <v>6358.3</v>
      </c>
      <c r="J120" s="61">
        <f t="shared" si="45"/>
        <v>502.3</v>
      </c>
      <c r="K120" s="61">
        <f t="shared" si="45"/>
        <v>0</v>
      </c>
      <c r="L120" s="61">
        <f t="shared" si="45"/>
        <v>0</v>
      </c>
      <c r="M120" s="61">
        <f t="shared" si="45"/>
        <v>0</v>
      </c>
      <c r="N120" s="61">
        <f t="shared" si="45"/>
        <v>502.3</v>
      </c>
    </row>
    <row r="121" spans="1:14" ht="47.25">
      <c r="A121" s="104"/>
      <c r="B121" s="90" t="s">
        <v>399</v>
      </c>
      <c r="C121" s="91" t="s">
        <v>292</v>
      </c>
      <c r="D121" s="91"/>
      <c r="E121" s="61">
        <f aca="true" t="shared" si="46" ref="E121:N121">SUM(E122)</f>
        <v>452.3</v>
      </c>
      <c r="F121" s="61">
        <f t="shared" si="46"/>
        <v>5906</v>
      </c>
      <c r="G121" s="61">
        <f t="shared" si="46"/>
        <v>5906</v>
      </c>
      <c r="H121" s="61">
        <f t="shared" si="46"/>
        <v>0</v>
      </c>
      <c r="I121" s="61">
        <f t="shared" si="46"/>
        <v>6358.3</v>
      </c>
      <c r="J121" s="61">
        <f t="shared" si="46"/>
        <v>502.3</v>
      </c>
      <c r="K121" s="61">
        <f t="shared" si="46"/>
        <v>0</v>
      </c>
      <c r="L121" s="61">
        <f t="shared" si="46"/>
        <v>0</v>
      </c>
      <c r="M121" s="61">
        <f t="shared" si="46"/>
        <v>0</v>
      </c>
      <c r="N121" s="61">
        <f t="shared" si="46"/>
        <v>502.3</v>
      </c>
    </row>
    <row r="122" spans="1:14" ht="31.5">
      <c r="A122" s="104"/>
      <c r="B122" s="90" t="s">
        <v>400</v>
      </c>
      <c r="C122" s="91" t="s">
        <v>293</v>
      </c>
      <c r="D122" s="91"/>
      <c r="E122" s="61">
        <f>SUM(E124+E123)</f>
        <v>452.3</v>
      </c>
      <c r="F122" s="61">
        <f aca="true" t="shared" si="47" ref="F122:N122">SUM(F124+F123)</f>
        <v>5906</v>
      </c>
      <c r="G122" s="61">
        <f t="shared" si="47"/>
        <v>5906</v>
      </c>
      <c r="H122" s="61">
        <f t="shared" si="47"/>
        <v>0</v>
      </c>
      <c r="I122" s="61">
        <f t="shared" si="47"/>
        <v>6358.3</v>
      </c>
      <c r="J122" s="61">
        <f t="shared" si="47"/>
        <v>502.3</v>
      </c>
      <c r="K122" s="61">
        <f t="shared" si="47"/>
        <v>0</v>
      </c>
      <c r="L122" s="61">
        <f t="shared" si="47"/>
        <v>0</v>
      </c>
      <c r="M122" s="61">
        <f t="shared" si="47"/>
        <v>0</v>
      </c>
      <c r="N122" s="61">
        <f t="shared" si="47"/>
        <v>502.3</v>
      </c>
    </row>
    <row r="123" spans="1:14" ht="47.25">
      <c r="A123" s="104"/>
      <c r="B123" s="29" t="s">
        <v>9</v>
      </c>
      <c r="C123" s="91" t="s">
        <v>293</v>
      </c>
      <c r="D123" s="91" t="s">
        <v>83</v>
      </c>
      <c r="E123" s="61">
        <v>350</v>
      </c>
      <c r="F123" s="93">
        <f>SUM(G123+H123)</f>
        <v>5906</v>
      </c>
      <c r="G123" s="93">
        <v>5906</v>
      </c>
      <c r="H123" s="93"/>
      <c r="I123" s="93">
        <f>SUM(E123+F123)</f>
        <v>6256</v>
      </c>
      <c r="J123" s="61">
        <v>400</v>
      </c>
      <c r="K123" s="93">
        <f>SUM(L123+M123)</f>
        <v>0</v>
      </c>
      <c r="L123" s="93">
        <v>0</v>
      </c>
      <c r="M123" s="93"/>
      <c r="N123" s="93">
        <f>SUM(J123+K123)</f>
        <v>400</v>
      </c>
    </row>
    <row r="124" spans="1:14" ht="16.5">
      <c r="A124" s="104"/>
      <c r="B124" s="34" t="s">
        <v>90</v>
      </c>
      <c r="C124" s="91" t="s">
        <v>293</v>
      </c>
      <c r="D124" s="91" t="s">
        <v>89</v>
      </c>
      <c r="E124" s="61">
        <v>102.3</v>
      </c>
      <c r="F124" s="93">
        <f>SUM(G124)</f>
        <v>0</v>
      </c>
      <c r="G124" s="93">
        <v>0</v>
      </c>
      <c r="H124" s="93"/>
      <c r="I124" s="93">
        <f>SUM(E124+F124)</f>
        <v>102.3</v>
      </c>
      <c r="J124" s="61">
        <v>102.3</v>
      </c>
      <c r="K124" s="93">
        <f>SUM(L124)</f>
        <v>0</v>
      </c>
      <c r="L124" s="93">
        <v>0</v>
      </c>
      <c r="M124" s="93"/>
      <c r="N124" s="93">
        <f>SUM(J124+K124)</f>
        <v>102.3</v>
      </c>
    </row>
    <row r="125" spans="1:14" ht="36.75" customHeight="1">
      <c r="A125" s="27">
        <v>10</v>
      </c>
      <c r="B125" s="27" t="s">
        <v>32</v>
      </c>
      <c r="C125" s="88" t="s">
        <v>295</v>
      </c>
      <c r="D125" s="88"/>
      <c r="E125" s="85">
        <f aca="true" t="shared" si="48" ref="E125:J125">SUM(E126+E130+E134)</f>
        <v>141437.8</v>
      </c>
      <c r="F125" s="85">
        <f t="shared" si="48"/>
        <v>0</v>
      </c>
      <c r="G125" s="85">
        <f t="shared" si="48"/>
        <v>0</v>
      </c>
      <c r="H125" s="85">
        <f t="shared" si="48"/>
        <v>0</v>
      </c>
      <c r="I125" s="85">
        <f t="shared" si="48"/>
        <v>141437.8</v>
      </c>
      <c r="J125" s="85">
        <f t="shared" si="48"/>
        <v>0</v>
      </c>
      <c r="K125" s="85">
        <f aca="true" t="shared" si="49" ref="E125:M126">SUM(K126)</f>
        <v>0</v>
      </c>
      <c r="L125" s="85">
        <f t="shared" si="49"/>
        <v>0</v>
      </c>
      <c r="M125" s="85">
        <f t="shared" si="49"/>
        <v>0</v>
      </c>
      <c r="N125" s="85">
        <f>SUM(J125+K125)</f>
        <v>0</v>
      </c>
    </row>
    <row r="126" spans="1:14" ht="31.5">
      <c r="A126" s="104"/>
      <c r="B126" s="29" t="s">
        <v>17</v>
      </c>
      <c r="C126" s="91" t="s">
        <v>296</v>
      </c>
      <c r="D126" s="91"/>
      <c r="E126" s="61">
        <f t="shared" si="49"/>
        <v>3047.4</v>
      </c>
      <c r="F126" s="61">
        <f t="shared" si="49"/>
        <v>0</v>
      </c>
      <c r="G126" s="61">
        <f t="shared" si="49"/>
        <v>0</v>
      </c>
      <c r="H126" s="61">
        <f t="shared" si="49"/>
        <v>0</v>
      </c>
      <c r="I126" s="61">
        <f>SUM(I127)</f>
        <v>3047.4</v>
      </c>
      <c r="J126" s="61">
        <f t="shared" si="49"/>
        <v>0</v>
      </c>
      <c r="K126" s="61">
        <f t="shared" si="49"/>
        <v>0</v>
      </c>
      <c r="L126" s="61">
        <f t="shared" si="49"/>
        <v>0</v>
      </c>
      <c r="M126" s="61">
        <f t="shared" si="49"/>
        <v>0</v>
      </c>
      <c r="N126" s="61">
        <f>SUM(N127)</f>
        <v>0</v>
      </c>
    </row>
    <row r="127" spans="1:14" ht="31.5">
      <c r="A127" s="104"/>
      <c r="B127" s="29" t="s">
        <v>297</v>
      </c>
      <c r="C127" s="91" t="s">
        <v>298</v>
      </c>
      <c r="D127" s="91"/>
      <c r="E127" s="61">
        <f>SUM(E128)</f>
        <v>3047.4</v>
      </c>
      <c r="F127" s="61">
        <f>SUM(F128)</f>
        <v>0</v>
      </c>
      <c r="G127" s="61">
        <f>SUM(G128)</f>
        <v>0</v>
      </c>
      <c r="H127" s="61">
        <f>SUM(H128)</f>
        <v>0</v>
      </c>
      <c r="I127" s="61">
        <f>SUM(I128)</f>
        <v>3047.4</v>
      </c>
      <c r="J127" s="61">
        <f>SUM(J128)</f>
        <v>0</v>
      </c>
      <c r="K127" s="61">
        <f>SUM(K128)</f>
        <v>0</v>
      </c>
      <c r="L127" s="61">
        <f>SUM(L128)</f>
        <v>0</v>
      </c>
      <c r="M127" s="61">
        <f>SUM(M128)</f>
        <v>0</v>
      </c>
      <c r="N127" s="61">
        <f>SUM(N128)</f>
        <v>0</v>
      </c>
    </row>
    <row r="128" spans="1:14" ht="47.25">
      <c r="A128" s="104"/>
      <c r="B128" s="29" t="s">
        <v>190</v>
      </c>
      <c r="C128" s="91" t="s">
        <v>299</v>
      </c>
      <c r="D128" s="91"/>
      <c r="E128" s="61">
        <f>SUM(E129)</f>
        <v>3047.4</v>
      </c>
      <c r="F128" s="61">
        <f aca="true" t="shared" si="50" ref="F128:N128">SUM(F129)</f>
        <v>0</v>
      </c>
      <c r="G128" s="61">
        <f t="shared" si="50"/>
        <v>0</v>
      </c>
      <c r="H128" s="61">
        <f t="shared" si="50"/>
        <v>0</v>
      </c>
      <c r="I128" s="61">
        <f t="shared" si="50"/>
        <v>3047.4</v>
      </c>
      <c r="J128" s="61">
        <f t="shared" si="50"/>
        <v>0</v>
      </c>
      <c r="K128" s="61">
        <f t="shared" si="50"/>
        <v>0</v>
      </c>
      <c r="L128" s="61">
        <f t="shared" si="50"/>
        <v>0</v>
      </c>
      <c r="M128" s="61">
        <f t="shared" si="50"/>
        <v>0</v>
      </c>
      <c r="N128" s="61">
        <f t="shared" si="50"/>
        <v>0</v>
      </c>
    </row>
    <row r="129" spans="1:14" ht="47.25">
      <c r="A129" s="104"/>
      <c r="B129" s="29" t="s">
        <v>9</v>
      </c>
      <c r="C129" s="91" t="s">
        <v>299</v>
      </c>
      <c r="D129" s="91" t="s">
        <v>83</v>
      </c>
      <c r="E129" s="61">
        <v>3047.4</v>
      </c>
      <c r="F129" s="93">
        <f>SUM(G129+H129)</f>
        <v>0</v>
      </c>
      <c r="G129" s="93">
        <v>0</v>
      </c>
      <c r="H129" s="93">
        <v>0</v>
      </c>
      <c r="I129" s="93">
        <f>SUM(E129+F129)</f>
        <v>3047.4</v>
      </c>
      <c r="J129" s="61">
        <v>0</v>
      </c>
      <c r="K129" s="93">
        <f>SUM(L129+M129)</f>
        <v>0</v>
      </c>
      <c r="L129" s="93">
        <v>0</v>
      </c>
      <c r="M129" s="93">
        <v>0</v>
      </c>
      <c r="N129" s="93">
        <f>SUM(J129+K129)</f>
        <v>0</v>
      </c>
    </row>
    <row r="130" spans="1:14" ht="31.5">
      <c r="A130" s="104"/>
      <c r="B130" s="90" t="s">
        <v>164</v>
      </c>
      <c r="C130" s="91" t="s">
        <v>165</v>
      </c>
      <c r="D130" s="92"/>
      <c r="E130" s="61">
        <f aca="true" t="shared" si="51" ref="E130:N130">SUM(E131)</f>
        <v>0</v>
      </c>
      <c r="F130" s="61">
        <f t="shared" si="51"/>
        <v>0</v>
      </c>
      <c r="G130" s="61">
        <f t="shared" si="51"/>
        <v>0</v>
      </c>
      <c r="H130" s="61">
        <f t="shared" si="51"/>
        <v>0</v>
      </c>
      <c r="I130" s="61">
        <f t="shared" si="51"/>
        <v>0</v>
      </c>
      <c r="J130" s="61">
        <f t="shared" si="51"/>
        <v>0</v>
      </c>
      <c r="K130" s="61">
        <f t="shared" si="51"/>
        <v>0</v>
      </c>
      <c r="L130" s="61">
        <f t="shared" si="51"/>
        <v>0</v>
      </c>
      <c r="M130" s="61">
        <f t="shared" si="51"/>
        <v>0</v>
      </c>
      <c r="N130" s="61">
        <f t="shared" si="51"/>
        <v>0</v>
      </c>
    </row>
    <row r="131" spans="1:14" ht="31.5">
      <c r="A131" s="104"/>
      <c r="B131" s="90" t="s">
        <v>166</v>
      </c>
      <c r="C131" s="91" t="s">
        <v>167</v>
      </c>
      <c r="D131" s="92"/>
      <c r="E131" s="61">
        <f>SUM(E132)</f>
        <v>0</v>
      </c>
      <c r="F131" s="61">
        <f>SUM(G131+H131)</f>
        <v>0</v>
      </c>
      <c r="G131" s="61">
        <f>SUM(G132)</f>
        <v>0</v>
      </c>
      <c r="H131" s="61">
        <f>SUM(H132)</f>
        <v>0</v>
      </c>
      <c r="I131" s="61">
        <f>SUM(E131+F131)</f>
        <v>0</v>
      </c>
      <c r="J131" s="61">
        <f>SUM(J132)</f>
        <v>0</v>
      </c>
      <c r="K131" s="61">
        <f>SUM(L131+M131)</f>
        <v>0</v>
      </c>
      <c r="L131" s="61">
        <f>SUM(L132)</f>
        <v>0</v>
      </c>
      <c r="M131" s="61">
        <f>SUM(M132)</f>
        <v>0</v>
      </c>
      <c r="N131" s="61">
        <f>SUM(J131+K131)</f>
        <v>0</v>
      </c>
    </row>
    <row r="132" spans="1:14" ht="31.5">
      <c r="A132" s="104"/>
      <c r="B132" s="90" t="s">
        <v>168</v>
      </c>
      <c r="C132" s="91" t="s">
        <v>169</v>
      </c>
      <c r="D132" s="92"/>
      <c r="E132" s="61">
        <f>SUM(E133)</f>
        <v>0</v>
      </c>
      <c r="F132" s="61">
        <f>SUM(F133)</f>
        <v>0</v>
      </c>
      <c r="G132" s="61">
        <f>SUM(G133)</f>
        <v>0</v>
      </c>
      <c r="H132" s="61">
        <f>SUM(H133)</f>
        <v>0</v>
      </c>
      <c r="I132" s="61">
        <f>SUM(I133)</f>
        <v>0</v>
      </c>
      <c r="J132" s="61">
        <f>SUM(J133)</f>
        <v>0</v>
      </c>
      <c r="K132" s="61">
        <f>SUM(K133)</f>
        <v>0</v>
      </c>
      <c r="L132" s="61">
        <f>SUM(L133)</f>
        <v>0</v>
      </c>
      <c r="M132" s="61">
        <f>SUM(M133)</f>
        <v>0</v>
      </c>
      <c r="N132" s="61">
        <f>SUM(N133)</f>
        <v>0</v>
      </c>
    </row>
    <row r="133" spans="1:14" ht="47.25">
      <c r="A133" s="104"/>
      <c r="B133" s="29" t="s">
        <v>233</v>
      </c>
      <c r="C133" s="91" t="s">
        <v>169</v>
      </c>
      <c r="D133" s="92" t="s">
        <v>93</v>
      </c>
      <c r="E133" s="61">
        <v>0</v>
      </c>
      <c r="F133" s="61">
        <f>SUM(G133+H133)</f>
        <v>0</v>
      </c>
      <c r="G133" s="93">
        <v>0</v>
      </c>
      <c r="H133" s="93">
        <v>0</v>
      </c>
      <c r="I133" s="93">
        <f>SUM(E133+F133)</f>
        <v>0</v>
      </c>
      <c r="J133" s="61">
        <v>0</v>
      </c>
      <c r="K133" s="61">
        <f>SUM(L133+M133)</f>
        <v>0</v>
      </c>
      <c r="L133" s="93">
        <v>0</v>
      </c>
      <c r="M133" s="93">
        <v>0</v>
      </c>
      <c r="N133" s="93">
        <f>SUM(J133+K133)</f>
        <v>0</v>
      </c>
    </row>
    <row r="134" spans="1:14" ht="31.5">
      <c r="A134" s="104"/>
      <c r="B134" s="90" t="s">
        <v>171</v>
      </c>
      <c r="C134" s="91" t="s">
        <v>170</v>
      </c>
      <c r="D134" s="92"/>
      <c r="E134" s="61">
        <f aca="true" t="shared" si="52" ref="E134:N134">SUM(E135)</f>
        <v>138390.4</v>
      </c>
      <c r="F134" s="61">
        <f t="shared" si="52"/>
        <v>0</v>
      </c>
      <c r="G134" s="61">
        <f t="shared" si="52"/>
        <v>0</v>
      </c>
      <c r="H134" s="61">
        <f t="shared" si="52"/>
        <v>0</v>
      </c>
      <c r="I134" s="61">
        <f t="shared" si="52"/>
        <v>138390.4</v>
      </c>
      <c r="J134" s="61">
        <f t="shared" si="52"/>
        <v>0</v>
      </c>
      <c r="K134" s="61">
        <f t="shared" si="52"/>
        <v>0</v>
      </c>
      <c r="L134" s="61">
        <f t="shared" si="52"/>
        <v>0</v>
      </c>
      <c r="M134" s="61">
        <f t="shared" si="52"/>
        <v>0</v>
      </c>
      <c r="N134" s="61">
        <f t="shared" si="52"/>
        <v>0</v>
      </c>
    </row>
    <row r="135" spans="1:14" ht="31.5">
      <c r="A135" s="104"/>
      <c r="B135" s="90" t="s">
        <v>173</v>
      </c>
      <c r="C135" s="91" t="s">
        <v>172</v>
      </c>
      <c r="D135" s="92"/>
      <c r="E135" s="61">
        <f>SUM(E136)</f>
        <v>138390.4</v>
      </c>
      <c r="F135" s="61">
        <f>SUM(G135+H135)</f>
        <v>0</v>
      </c>
      <c r="G135" s="61">
        <f>SUM(G136)</f>
        <v>0</v>
      </c>
      <c r="H135" s="61">
        <f>SUM(H136)</f>
        <v>0</v>
      </c>
      <c r="I135" s="61">
        <f>SUM(E135+F135)</f>
        <v>138390.4</v>
      </c>
      <c r="J135" s="61">
        <f>SUM(J136)</f>
        <v>0</v>
      </c>
      <c r="K135" s="61">
        <f>SUM(L135+M135)</f>
        <v>0</v>
      </c>
      <c r="L135" s="61">
        <f>SUM(L136)</f>
        <v>0</v>
      </c>
      <c r="M135" s="61">
        <f>SUM(M136)</f>
        <v>0</v>
      </c>
      <c r="N135" s="61">
        <f>SUM(J135+K135)</f>
        <v>0</v>
      </c>
    </row>
    <row r="136" spans="1:14" ht="47.25">
      <c r="A136" s="104"/>
      <c r="B136" s="90" t="s">
        <v>175</v>
      </c>
      <c r="C136" s="91" t="s">
        <v>174</v>
      </c>
      <c r="D136" s="92"/>
      <c r="E136" s="61">
        <f>SUM(E137)</f>
        <v>138390.4</v>
      </c>
      <c r="F136" s="61">
        <f>SUM(F137)</f>
        <v>0</v>
      </c>
      <c r="G136" s="61">
        <f>SUM(G137)</f>
        <v>0</v>
      </c>
      <c r="H136" s="61">
        <f>SUM(H137)</f>
        <v>0</v>
      </c>
      <c r="I136" s="61">
        <f>SUM(I137)</f>
        <v>138390.4</v>
      </c>
      <c r="J136" s="61">
        <f>SUM(J137)</f>
        <v>0</v>
      </c>
      <c r="K136" s="61">
        <f>SUM(K137)</f>
        <v>0</v>
      </c>
      <c r="L136" s="61">
        <f>SUM(L137)</f>
        <v>0</v>
      </c>
      <c r="M136" s="61">
        <f>SUM(M137)</f>
        <v>0</v>
      </c>
      <c r="N136" s="61">
        <f>SUM(N137)</f>
        <v>0</v>
      </c>
    </row>
    <row r="137" spans="1:14" ht="47.25">
      <c r="A137" s="104"/>
      <c r="B137" s="29" t="s">
        <v>233</v>
      </c>
      <c r="C137" s="91" t="s">
        <v>174</v>
      </c>
      <c r="D137" s="92" t="s">
        <v>93</v>
      </c>
      <c r="E137" s="61">
        <v>138390.4</v>
      </c>
      <c r="F137" s="61">
        <f>SUM(G137+H137)</f>
        <v>0</v>
      </c>
      <c r="G137" s="93">
        <v>0</v>
      </c>
      <c r="H137" s="93">
        <v>0</v>
      </c>
      <c r="I137" s="93">
        <f>SUM(E137+F137)</f>
        <v>138390.4</v>
      </c>
      <c r="J137" s="61">
        <v>0</v>
      </c>
      <c r="K137" s="61">
        <f>SUM(L137+M137)</f>
        <v>0</v>
      </c>
      <c r="L137" s="93">
        <v>0</v>
      </c>
      <c r="M137" s="93">
        <v>0</v>
      </c>
      <c r="N137" s="93">
        <f>SUM(J137+K137)</f>
        <v>0</v>
      </c>
    </row>
    <row r="138" spans="1:14" ht="31.5" hidden="1">
      <c r="A138" s="104"/>
      <c r="B138" s="29" t="s">
        <v>643</v>
      </c>
      <c r="C138" s="91" t="s">
        <v>598</v>
      </c>
      <c r="D138" s="92"/>
      <c r="E138" s="61">
        <f aca="true" t="shared" si="53" ref="E138:N138">SUM(E139)</f>
        <v>0</v>
      </c>
      <c r="F138" s="61">
        <f t="shared" si="53"/>
        <v>0</v>
      </c>
      <c r="G138" s="61">
        <f t="shared" si="53"/>
        <v>0</v>
      </c>
      <c r="H138" s="61">
        <f t="shared" si="53"/>
        <v>0</v>
      </c>
      <c r="I138" s="61">
        <f t="shared" si="53"/>
        <v>0</v>
      </c>
      <c r="J138" s="61">
        <f t="shared" si="53"/>
        <v>0</v>
      </c>
      <c r="K138" s="61">
        <f t="shared" si="53"/>
        <v>0</v>
      </c>
      <c r="L138" s="61">
        <f t="shared" si="53"/>
        <v>0</v>
      </c>
      <c r="M138" s="61">
        <f t="shared" si="53"/>
        <v>0</v>
      </c>
      <c r="N138" s="61">
        <f t="shared" si="53"/>
        <v>0</v>
      </c>
    </row>
    <row r="139" spans="1:14" ht="63" hidden="1">
      <c r="A139" s="104"/>
      <c r="B139" s="29" t="s">
        <v>644</v>
      </c>
      <c r="C139" s="91" t="s">
        <v>599</v>
      </c>
      <c r="D139" s="92"/>
      <c r="E139" s="61">
        <f>SUM(E140)</f>
        <v>0</v>
      </c>
      <c r="F139" s="61">
        <f>SUM(G139+H139)</f>
        <v>0</v>
      </c>
      <c r="G139" s="61">
        <f>SUM(G140)</f>
        <v>0</v>
      </c>
      <c r="H139" s="61">
        <f>SUM(H140)</f>
        <v>0</v>
      </c>
      <c r="I139" s="61">
        <f>SUM(E139+F139)</f>
        <v>0</v>
      </c>
      <c r="J139" s="61">
        <f>SUM(J140)</f>
        <v>0</v>
      </c>
      <c r="K139" s="61">
        <f>SUM(L139+M139)</f>
        <v>0</v>
      </c>
      <c r="L139" s="61">
        <f>SUM(L140)</f>
        <v>0</v>
      </c>
      <c r="M139" s="61">
        <f>SUM(M140)</f>
        <v>0</v>
      </c>
      <c r="N139" s="61">
        <f>SUM(J139+K139)</f>
        <v>0</v>
      </c>
    </row>
    <row r="140" spans="1:14" ht="157.5" hidden="1">
      <c r="A140" s="104"/>
      <c r="B140" s="29" t="s">
        <v>645</v>
      </c>
      <c r="C140" s="91" t="s">
        <v>646</v>
      </c>
      <c r="D140" s="92"/>
      <c r="E140" s="61">
        <f>SUM(E141)</f>
        <v>0</v>
      </c>
      <c r="F140" s="61">
        <f>SUM(F141)</f>
        <v>0</v>
      </c>
      <c r="G140" s="61">
        <f>SUM(G141)</f>
        <v>0</v>
      </c>
      <c r="H140" s="61">
        <f>SUM(H141)</f>
        <v>0</v>
      </c>
      <c r="I140" s="61">
        <f>SUM(I141)</f>
        <v>0</v>
      </c>
      <c r="J140" s="61">
        <f>SUM(J141)</f>
        <v>0</v>
      </c>
      <c r="K140" s="61">
        <f>SUM(K141)</f>
        <v>0</v>
      </c>
      <c r="L140" s="61">
        <f>SUM(L141)</f>
        <v>0</v>
      </c>
      <c r="M140" s="61">
        <f>SUM(M141)</f>
        <v>0</v>
      </c>
      <c r="N140" s="61">
        <f>SUM(N141)</f>
        <v>0</v>
      </c>
    </row>
    <row r="141" spans="1:14" ht="47.25" hidden="1">
      <c r="A141" s="104"/>
      <c r="B141" s="29" t="s">
        <v>233</v>
      </c>
      <c r="C141" s="91" t="s">
        <v>646</v>
      </c>
      <c r="D141" s="92" t="s">
        <v>93</v>
      </c>
      <c r="E141" s="61">
        <v>0</v>
      </c>
      <c r="F141" s="61">
        <f>SUM(G141+H141)</f>
        <v>0</v>
      </c>
      <c r="G141" s="93">
        <v>0</v>
      </c>
      <c r="H141" s="93">
        <v>0</v>
      </c>
      <c r="I141" s="93">
        <f>SUM(E141+F141)</f>
        <v>0</v>
      </c>
      <c r="J141" s="61">
        <v>0</v>
      </c>
      <c r="K141" s="61">
        <f>SUM(L141+M141)</f>
        <v>0</v>
      </c>
      <c r="L141" s="93">
        <v>0</v>
      </c>
      <c r="M141" s="93">
        <v>0</v>
      </c>
      <c r="N141" s="93">
        <f>SUM(J141+K141)</f>
        <v>0</v>
      </c>
    </row>
    <row r="142" spans="1:14" ht="63">
      <c r="A142" s="27">
        <v>11</v>
      </c>
      <c r="B142" s="27" t="s">
        <v>33</v>
      </c>
      <c r="C142" s="88" t="s">
        <v>300</v>
      </c>
      <c r="D142" s="88"/>
      <c r="E142" s="85">
        <f aca="true" t="shared" si="54" ref="E142:N142">SUM(E143)</f>
        <v>46465.2</v>
      </c>
      <c r="F142" s="85">
        <f t="shared" si="54"/>
        <v>-8115.2</v>
      </c>
      <c r="G142" s="85">
        <f t="shared" si="54"/>
        <v>-8115.2</v>
      </c>
      <c r="H142" s="85">
        <f t="shared" si="54"/>
        <v>0</v>
      </c>
      <c r="I142" s="85">
        <f t="shared" si="54"/>
        <v>38350</v>
      </c>
      <c r="J142" s="85">
        <f t="shared" si="54"/>
        <v>46700</v>
      </c>
      <c r="K142" s="85">
        <f t="shared" si="54"/>
        <v>-9000</v>
      </c>
      <c r="L142" s="85">
        <f t="shared" si="54"/>
        <v>-9000</v>
      </c>
      <c r="M142" s="85">
        <f t="shared" si="54"/>
        <v>0</v>
      </c>
      <c r="N142" s="85">
        <f t="shared" si="54"/>
        <v>37700</v>
      </c>
    </row>
    <row r="143" spans="1:14" ht="15.75">
      <c r="A143" s="29"/>
      <c r="B143" s="29" t="s">
        <v>31</v>
      </c>
      <c r="C143" s="91" t="s">
        <v>301</v>
      </c>
      <c r="D143" s="91"/>
      <c r="E143" s="61">
        <f aca="true" t="shared" si="55" ref="E143:N143">SUM(E144+E146+E152)</f>
        <v>46465.2</v>
      </c>
      <c r="F143" s="61">
        <f t="shared" si="55"/>
        <v>-8115.2</v>
      </c>
      <c r="G143" s="61">
        <f t="shared" si="55"/>
        <v>-8115.2</v>
      </c>
      <c r="H143" s="61">
        <f t="shared" si="55"/>
        <v>0</v>
      </c>
      <c r="I143" s="61">
        <f t="shared" si="55"/>
        <v>38350</v>
      </c>
      <c r="J143" s="61">
        <f t="shared" si="55"/>
        <v>46700</v>
      </c>
      <c r="K143" s="61">
        <f t="shared" si="55"/>
        <v>-9000</v>
      </c>
      <c r="L143" s="61">
        <f t="shared" si="55"/>
        <v>-9000</v>
      </c>
      <c r="M143" s="61">
        <f t="shared" si="55"/>
        <v>0</v>
      </c>
      <c r="N143" s="61">
        <f t="shared" si="55"/>
        <v>37700</v>
      </c>
    </row>
    <row r="144" spans="1:14" ht="47.25">
      <c r="A144" s="29"/>
      <c r="B144" s="29" t="s">
        <v>143</v>
      </c>
      <c r="C144" s="91" t="s">
        <v>36</v>
      </c>
      <c r="D144" s="91"/>
      <c r="E144" s="61">
        <f aca="true" t="shared" si="56" ref="E144:N144">SUM(E145)</f>
        <v>12615.2</v>
      </c>
      <c r="F144" s="61">
        <f t="shared" si="56"/>
        <v>884.8</v>
      </c>
      <c r="G144" s="61">
        <f t="shared" si="56"/>
        <v>884.8</v>
      </c>
      <c r="H144" s="61">
        <f t="shared" si="56"/>
        <v>0</v>
      </c>
      <c r="I144" s="61">
        <f t="shared" si="56"/>
        <v>13500</v>
      </c>
      <c r="J144" s="61">
        <f t="shared" si="56"/>
        <v>13500</v>
      </c>
      <c r="K144" s="61">
        <f t="shared" si="56"/>
        <v>0</v>
      </c>
      <c r="L144" s="61">
        <f t="shared" si="56"/>
        <v>0</v>
      </c>
      <c r="M144" s="61">
        <f t="shared" si="56"/>
        <v>0</v>
      </c>
      <c r="N144" s="61">
        <f t="shared" si="56"/>
        <v>13500</v>
      </c>
    </row>
    <row r="145" spans="1:14" ht="47.25">
      <c r="A145" s="29"/>
      <c r="B145" s="25" t="s">
        <v>86</v>
      </c>
      <c r="C145" s="91" t="s">
        <v>36</v>
      </c>
      <c r="D145" s="91" t="s">
        <v>84</v>
      </c>
      <c r="E145" s="61">
        <v>12615.2</v>
      </c>
      <c r="F145" s="93">
        <f>SUM(G145+H145)</f>
        <v>884.8</v>
      </c>
      <c r="G145" s="93">
        <v>884.8</v>
      </c>
      <c r="H145" s="93"/>
      <c r="I145" s="93">
        <f aca="true" t="shared" si="57" ref="I145:I152">SUM(E145+F145)</f>
        <v>13500</v>
      </c>
      <c r="J145" s="61">
        <v>13500</v>
      </c>
      <c r="K145" s="93">
        <f>SUM(L145+M145)</f>
        <v>0</v>
      </c>
      <c r="L145" s="93">
        <v>0</v>
      </c>
      <c r="M145" s="93"/>
      <c r="N145" s="93">
        <f aca="true" t="shared" si="58" ref="N145:N152">SUM(J145+K145)</f>
        <v>13500</v>
      </c>
    </row>
    <row r="146" spans="1:14" ht="31.5">
      <c r="A146" s="29"/>
      <c r="B146" s="29" t="s">
        <v>304</v>
      </c>
      <c r="C146" s="91" t="s">
        <v>305</v>
      </c>
      <c r="D146" s="91"/>
      <c r="E146" s="61">
        <f aca="true" t="shared" si="59" ref="E146:M147">SUM(E147)</f>
        <v>32100</v>
      </c>
      <c r="F146" s="61">
        <f t="shared" si="59"/>
        <v>-9000</v>
      </c>
      <c r="G146" s="61">
        <f t="shared" si="59"/>
        <v>-9000</v>
      </c>
      <c r="H146" s="61">
        <f t="shared" si="59"/>
        <v>0</v>
      </c>
      <c r="I146" s="61">
        <f t="shared" si="57"/>
        <v>23100</v>
      </c>
      <c r="J146" s="61">
        <f t="shared" si="59"/>
        <v>32100</v>
      </c>
      <c r="K146" s="61">
        <f t="shared" si="59"/>
        <v>-9000</v>
      </c>
      <c r="L146" s="61">
        <f t="shared" si="59"/>
        <v>-9000</v>
      </c>
      <c r="M146" s="61">
        <f t="shared" si="59"/>
        <v>0</v>
      </c>
      <c r="N146" s="61">
        <f t="shared" si="58"/>
        <v>23100</v>
      </c>
    </row>
    <row r="147" spans="1:14" ht="31.5">
      <c r="A147" s="29"/>
      <c r="B147" s="29" t="s">
        <v>97</v>
      </c>
      <c r="C147" s="91" t="s">
        <v>306</v>
      </c>
      <c r="D147" s="91"/>
      <c r="E147" s="61">
        <f t="shared" si="59"/>
        <v>32100</v>
      </c>
      <c r="F147" s="61">
        <f t="shared" si="59"/>
        <v>-9000</v>
      </c>
      <c r="G147" s="61">
        <f t="shared" si="59"/>
        <v>-9000</v>
      </c>
      <c r="H147" s="61">
        <f t="shared" si="59"/>
        <v>0</v>
      </c>
      <c r="I147" s="61">
        <f t="shared" si="57"/>
        <v>23100</v>
      </c>
      <c r="J147" s="61">
        <f t="shared" si="59"/>
        <v>32100</v>
      </c>
      <c r="K147" s="61">
        <f t="shared" si="59"/>
        <v>-9000</v>
      </c>
      <c r="L147" s="61">
        <f t="shared" si="59"/>
        <v>-9000</v>
      </c>
      <c r="M147" s="61">
        <f t="shared" si="59"/>
        <v>0</v>
      </c>
      <c r="N147" s="61">
        <f t="shared" si="58"/>
        <v>23100</v>
      </c>
    </row>
    <row r="148" spans="1:14" ht="47.25">
      <c r="A148" s="29"/>
      <c r="B148" s="29" t="s">
        <v>9</v>
      </c>
      <c r="C148" s="91" t="s">
        <v>306</v>
      </c>
      <c r="D148" s="91" t="s">
        <v>83</v>
      </c>
      <c r="E148" s="61">
        <v>32100</v>
      </c>
      <c r="F148" s="93">
        <f>SUM(G148+H148)</f>
        <v>-9000</v>
      </c>
      <c r="G148" s="93">
        <v>-9000</v>
      </c>
      <c r="H148" s="93">
        <v>0</v>
      </c>
      <c r="I148" s="61">
        <f t="shared" si="57"/>
        <v>23100</v>
      </c>
      <c r="J148" s="61">
        <v>32100</v>
      </c>
      <c r="K148" s="93">
        <f>SUM(L148+M148)</f>
        <v>-9000</v>
      </c>
      <c r="L148" s="93">
        <v>-9000</v>
      </c>
      <c r="M148" s="93">
        <v>0</v>
      </c>
      <c r="N148" s="61">
        <f t="shared" si="58"/>
        <v>23100</v>
      </c>
    </row>
    <row r="149" spans="1:14" ht="47.25">
      <c r="A149" s="29"/>
      <c r="B149" s="29" t="s">
        <v>57</v>
      </c>
      <c r="C149" s="91" t="s">
        <v>307</v>
      </c>
      <c r="D149" s="91"/>
      <c r="E149" s="61">
        <f aca="true" t="shared" si="60" ref="E149:M150">SUM(E150)</f>
        <v>0</v>
      </c>
      <c r="F149" s="61">
        <f t="shared" si="60"/>
        <v>0</v>
      </c>
      <c r="G149" s="61">
        <f t="shared" si="60"/>
        <v>0</v>
      </c>
      <c r="H149" s="61">
        <f t="shared" si="60"/>
        <v>0</v>
      </c>
      <c r="I149" s="61">
        <f t="shared" si="57"/>
        <v>0</v>
      </c>
      <c r="J149" s="61">
        <f t="shared" si="60"/>
        <v>0</v>
      </c>
      <c r="K149" s="61">
        <f t="shared" si="60"/>
        <v>0</v>
      </c>
      <c r="L149" s="61">
        <f t="shared" si="60"/>
        <v>0</v>
      </c>
      <c r="M149" s="61">
        <f t="shared" si="60"/>
        <v>0</v>
      </c>
      <c r="N149" s="61">
        <f t="shared" si="58"/>
        <v>0</v>
      </c>
    </row>
    <row r="150" spans="1:14" ht="31.5">
      <c r="A150" s="29"/>
      <c r="B150" s="29" t="s">
        <v>102</v>
      </c>
      <c r="C150" s="91" t="s">
        <v>308</v>
      </c>
      <c r="D150" s="91"/>
      <c r="E150" s="61">
        <f t="shared" si="60"/>
        <v>0</v>
      </c>
      <c r="F150" s="61">
        <f t="shared" si="60"/>
        <v>0</v>
      </c>
      <c r="G150" s="61">
        <f t="shared" si="60"/>
        <v>0</v>
      </c>
      <c r="H150" s="61">
        <f t="shared" si="60"/>
        <v>0</v>
      </c>
      <c r="I150" s="61">
        <f t="shared" si="57"/>
        <v>0</v>
      </c>
      <c r="J150" s="61">
        <f t="shared" si="60"/>
        <v>0</v>
      </c>
      <c r="K150" s="61">
        <f t="shared" si="60"/>
        <v>0</v>
      </c>
      <c r="L150" s="61">
        <f t="shared" si="60"/>
        <v>0</v>
      </c>
      <c r="M150" s="61">
        <f t="shared" si="60"/>
        <v>0</v>
      </c>
      <c r="N150" s="61">
        <f t="shared" si="58"/>
        <v>0</v>
      </c>
    </row>
    <row r="151" spans="1:14" ht="47.25">
      <c r="A151" s="29"/>
      <c r="B151" s="29" t="s">
        <v>9</v>
      </c>
      <c r="C151" s="91" t="s">
        <v>500</v>
      </c>
      <c r="D151" s="91" t="s">
        <v>83</v>
      </c>
      <c r="E151" s="61">
        <v>0</v>
      </c>
      <c r="F151" s="93">
        <f>SUM(G151+H151)</f>
        <v>0</v>
      </c>
      <c r="G151" s="93">
        <v>0</v>
      </c>
      <c r="H151" s="93">
        <v>0</v>
      </c>
      <c r="I151" s="61">
        <f t="shared" si="57"/>
        <v>0</v>
      </c>
      <c r="J151" s="61">
        <v>0</v>
      </c>
      <c r="K151" s="93">
        <f>SUM(L151+M151)</f>
        <v>0</v>
      </c>
      <c r="L151" s="93">
        <v>0</v>
      </c>
      <c r="M151" s="93">
        <v>0</v>
      </c>
      <c r="N151" s="61">
        <f t="shared" si="58"/>
        <v>0</v>
      </c>
    </row>
    <row r="152" spans="1:14" ht="63">
      <c r="A152" s="29"/>
      <c r="B152" s="29" t="s">
        <v>309</v>
      </c>
      <c r="C152" s="91" t="s">
        <v>310</v>
      </c>
      <c r="D152" s="91"/>
      <c r="E152" s="61">
        <f aca="true" t="shared" si="61" ref="E152:M153">SUM(E153)</f>
        <v>1750</v>
      </c>
      <c r="F152" s="61">
        <f t="shared" si="61"/>
        <v>0</v>
      </c>
      <c r="G152" s="61">
        <f t="shared" si="61"/>
        <v>0</v>
      </c>
      <c r="H152" s="61">
        <f t="shared" si="61"/>
        <v>0</v>
      </c>
      <c r="I152" s="61">
        <f t="shared" si="57"/>
        <v>1750</v>
      </c>
      <c r="J152" s="61">
        <f t="shared" si="61"/>
        <v>1100</v>
      </c>
      <c r="K152" s="61">
        <f t="shared" si="61"/>
        <v>0</v>
      </c>
      <c r="L152" s="61">
        <f t="shared" si="61"/>
        <v>0</v>
      </c>
      <c r="M152" s="61">
        <f t="shared" si="61"/>
        <v>0</v>
      </c>
      <c r="N152" s="61">
        <f t="shared" si="58"/>
        <v>1100</v>
      </c>
    </row>
    <row r="153" spans="1:14" ht="31.5">
      <c r="A153" s="29"/>
      <c r="B153" s="29" t="s">
        <v>178</v>
      </c>
      <c r="C153" s="91" t="s">
        <v>311</v>
      </c>
      <c r="D153" s="91"/>
      <c r="E153" s="61">
        <f t="shared" si="61"/>
        <v>1750</v>
      </c>
      <c r="F153" s="61">
        <f t="shared" si="61"/>
        <v>0</v>
      </c>
      <c r="G153" s="61">
        <f t="shared" si="61"/>
        <v>0</v>
      </c>
      <c r="H153" s="61">
        <f t="shared" si="61"/>
        <v>0</v>
      </c>
      <c r="I153" s="61">
        <f>SUM(I154)</f>
        <v>1750</v>
      </c>
      <c r="J153" s="61">
        <f t="shared" si="61"/>
        <v>1100</v>
      </c>
      <c r="K153" s="61">
        <f t="shared" si="61"/>
        <v>0</v>
      </c>
      <c r="L153" s="61">
        <f t="shared" si="61"/>
        <v>0</v>
      </c>
      <c r="M153" s="61">
        <f t="shared" si="61"/>
        <v>0</v>
      </c>
      <c r="N153" s="61">
        <f>SUM(N154)</f>
        <v>1100</v>
      </c>
    </row>
    <row r="154" spans="1:14" ht="47.25">
      <c r="A154" s="29"/>
      <c r="B154" s="29" t="s">
        <v>9</v>
      </c>
      <c r="C154" s="91" t="s">
        <v>311</v>
      </c>
      <c r="D154" s="91" t="s">
        <v>83</v>
      </c>
      <c r="E154" s="61">
        <v>1750</v>
      </c>
      <c r="F154" s="93">
        <f aca="true" t="shared" si="62" ref="F154:F159">SUM(G154+H154)</f>
        <v>0</v>
      </c>
      <c r="G154" s="93">
        <v>0</v>
      </c>
      <c r="H154" s="93">
        <v>0</v>
      </c>
      <c r="I154" s="61">
        <f aca="true" t="shared" si="63" ref="I154:I159">SUM(E154+F154)</f>
        <v>1750</v>
      </c>
      <c r="J154" s="61">
        <v>1100</v>
      </c>
      <c r="K154" s="93">
        <f aca="true" t="shared" si="64" ref="K154:K159">SUM(L154+M154)</f>
        <v>0</v>
      </c>
      <c r="L154" s="93">
        <v>0</v>
      </c>
      <c r="M154" s="93">
        <v>0</v>
      </c>
      <c r="N154" s="61">
        <f aca="true" t="shared" si="65" ref="N154:N159">SUM(J154+K154)</f>
        <v>1100</v>
      </c>
    </row>
    <row r="155" spans="1:14" ht="47.25">
      <c r="A155" s="27">
        <v>12</v>
      </c>
      <c r="B155" s="27" t="s">
        <v>19</v>
      </c>
      <c r="C155" s="88" t="s">
        <v>312</v>
      </c>
      <c r="D155" s="88"/>
      <c r="E155" s="85">
        <f>SUM(E156)</f>
        <v>765.8</v>
      </c>
      <c r="F155" s="87">
        <f t="shared" si="62"/>
        <v>0</v>
      </c>
      <c r="G155" s="87">
        <f>SUM(G156)</f>
        <v>0</v>
      </c>
      <c r="H155" s="87">
        <f>SUM(H156)</f>
        <v>0</v>
      </c>
      <c r="I155" s="87">
        <f t="shared" si="63"/>
        <v>765.8</v>
      </c>
      <c r="J155" s="85">
        <f>SUM(J156)</f>
        <v>765.8</v>
      </c>
      <c r="K155" s="87">
        <f t="shared" si="64"/>
        <v>0</v>
      </c>
      <c r="L155" s="87">
        <f>SUM(L156)</f>
        <v>0</v>
      </c>
      <c r="M155" s="87">
        <f>SUM(M156)</f>
        <v>0</v>
      </c>
      <c r="N155" s="87">
        <f t="shared" si="65"/>
        <v>765.8</v>
      </c>
    </row>
    <row r="156" spans="1:14" ht="31.5">
      <c r="A156" s="29"/>
      <c r="B156" s="29" t="s">
        <v>20</v>
      </c>
      <c r="C156" s="91" t="s">
        <v>313</v>
      </c>
      <c r="D156" s="91"/>
      <c r="E156" s="61">
        <f>SUM(E159)</f>
        <v>765.8</v>
      </c>
      <c r="F156" s="93">
        <f t="shared" si="62"/>
        <v>0</v>
      </c>
      <c r="G156" s="93">
        <f>SUM(G158)</f>
        <v>0</v>
      </c>
      <c r="H156" s="93">
        <f>SUM(H158)</f>
        <v>0</v>
      </c>
      <c r="I156" s="93">
        <f t="shared" si="63"/>
        <v>765.8</v>
      </c>
      <c r="J156" s="61">
        <f>SUM(J159)</f>
        <v>765.8</v>
      </c>
      <c r="K156" s="93">
        <f t="shared" si="64"/>
        <v>0</v>
      </c>
      <c r="L156" s="93">
        <f>SUM(L158)</f>
        <v>0</v>
      </c>
      <c r="M156" s="93">
        <f>SUM(M158)</f>
        <v>0</v>
      </c>
      <c r="N156" s="93">
        <f t="shared" si="65"/>
        <v>765.8</v>
      </c>
    </row>
    <row r="157" spans="1:14" ht="31.5">
      <c r="A157" s="29"/>
      <c r="B157" s="29" t="s">
        <v>314</v>
      </c>
      <c r="C157" s="91" t="s">
        <v>315</v>
      </c>
      <c r="D157" s="91"/>
      <c r="E157" s="61">
        <f>SUM(E158)</f>
        <v>765.8</v>
      </c>
      <c r="F157" s="93">
        <f t="shared" si="62"/>
        <v>0</v>
      </c>
      <c r="G157" s="93">
        <f>SUM(G158)</f>
        <v>0</v>
      </c>
      <c r="H157" s="93">
        <v>0</v>
      </c>
      <c r="I157" s="93">
        <f t="shared" si="63"/>
        <v>765.8</v>
      </c>
      <c r="J157" s="61">
        <f>SUM(J158)</f>
        <v>765.8</v>
      </c>
      <c r="K157" s="93">
        <f t="shared" si="64"/>
        <v>0</v>
      </c>
      <c r="L157" s="93">
        <f>SUM(L158)</f>
        <v>0</v>
      </c>
      <c r="M157" s="93">
        <v>0</v>
      </c>
      <c r="N157" s="93">
        <f t="shared" si="65"/>
        <v>765.8</v>
      </c>
    </row>
    <row r="158" spans="1:14" ht="31.5">
      <c r="A158" s="29"/>
      <c r="B158" s="29" t="s">
        <v>188</v>
      </c>
      <c r="C158" s="91" t="s">
        <v>316</v>
      </c>
      <c r="D158" s="91"/>
      <c r="E158" s="61">
        <f>SUM(E159)</f>
        <v>765.8</v>
      </c>
      <c r="F158" s="93">
        <f t="shared" si="62"/>
        <v>0</v>
      </c>
      <c r="G158" s="93">
        <f>SUM(G159)</f>
        <v>0</v>
      </c>
      <c r="H158" s="93">
        <v>0</v>
      </c>
      <c r="I158" s="93">
        <f t="shared" si="63"/>
        <v>765.8</v>
      </c>
      <c r="J158" s="61">
        <f>SUM(J159)</f>
        <v>765.8</v>
      </c>
      <c r="K158" s="93">
        <f t="shared" si="64"/>
        <v>0</v>
      </c>
      <c r="L158" s="93">
        <f>SUM(L159)</f>
        <v>0</v>
      </c>
      <c r="M158" s="93">
        <v>0</v>
      </c>
      <c r="N158" s="93">
        <f t="shared" si="65"/>
        <v>765.8</v>
      </c>
    </row>
    <row r="159" spans="1:14" ht="47.25">
      <c r="A159" s="29"/>
      <c r="B159" s="29" t="s">
        <v>9</v>
      </c>
      <c r="C159" s="91" t="s">
        <v>316</v>
      </c>
      <c r="D159" s="91" t="s">
        <v>83</v>
      </c>
      <c r="E159" s="61">
        <v>765.8</v>
      </c>
      <c r="F159" s="93">
        <f t="shared" si="62"/>
        <v>0</v>
      </c>
      <c r="G159" s="93">
        <v>0</v>
      </c>
      <c r="H159" s="93"/>
      <c r="I159" s="93">
        <f t="shared" si="63"/>
        <v>765.8</v>
      </c>
      <c r="J159" s="61">
        <v>765.8</v>
      </c>
      <c r="K159" s="93">
        <f t="shared" si="64"/>
        <v>0</v>
      </c>
      <c r="L159" s="93">
        <v>0</v>
      </c>
      <c r="M159" s="93"/>
      <c r="N159" s="93">
        <f t="shared" si="65"/>
        <v>765.8</v>
      </c>
    </row>
    <row r="160" spans="1:14" ht="31.5">
      <c r="A160" s="27">
        <v>13</v>
      </c>
      <c r="B160" s="27" t="s">
        <v>23</v>
      </c>
      <c r="C160" s="88" t="s">
        <v>317</v>
      </c>
      <c r="D160" s="88"/>
      <c r="E160" s="85">
        <f aca="true" t="shared" si="66" ref="E160:N160">SUM(E161+E171)</f>
        <v>53646.2</v>
      </c>
      <c r="F160" s="85">
        <f t="shared" si="66"/>
        <v>0</v>
      </c>
      <c r="G160" s="85">
        <f t="shared" si="66"/>
        <v>0</v>
      </c>
      <c r="H160" s="85">
        <f t="shared" si="66"/>
        <v>0</v>
      </c>
      <c r="I160" s="85">
        <f t="shared" si="66"/>
        <v>53646.2</v>
      </c>
      <c r="J160" s="85">
        <f t="shared" si="66"/>
        <v>51755.8</v>
      </c>
      <c r="K160" s="85">
        <f t="shared" si="66"/>
        <v>0</v>
      </c>
      <c r="L160" s="85">
        <f t="shared" si="66"/>
        <v>0</v>
      </c>
      <c r="M160" s="85">
        <f t="shared" si="66"/>
        <v>0</v>
      </c>
      <c r="N160" s="85">
        <f t="shared" si="66"/>
        <v>51755.8</v>
      </c>
    </row>
    <row r="161" spans="1:14" ht="31.5">
      <c r="A161" s="29"/>
      <c r="B161" s="29" t="s">
        <v>21</v>
      </c>
      <c r="C161" s="91" t="s">
        <v>318</v>
      </c>
      <c r="D161" s="91"/>
      <c r="E161" s="61">
        <f aca="true" t="shared" si="67" ref="E161:N161">SUM(E162+E165+E168)</f>
        <v>39453.4</v>
      </c>
      <c r="F161" s="61">
        <f t="shared" si="67"/>
        <v>0</v>
      </c>
      <c r="G161" s="61">
        <f t="shared" si="67"/>
        <v>0</v>
      </c>
      <c r="H161" s="61">
        <f t="shared" si="67"/>
        <v>0</v>
      </c>
      <c r="I161" s="61">
        <f t="shared" si="67"/>
        <v>39453.4</v>
      </c>
      <c r="J161" s="61">
        <f t="shared" si="67"/>
        <v>37539.700000000004</v>
      </c>
      <c r="K161" s="61">
        <f t="shared" si="67"/>
        <v>0</v>
      </c>
      <c r="L161" s="61">
        <f t="shared" si="67"/>
        <v>0</v>
      </c>
      <c r="M161" s="61">
        <f t="shared" si="67"/>
        <v>0</v>
      </c>
      <c r="N161" s="61">
        <f t="shared" si="67"/>
        <v>37539.700000000004</v>
      </c>
    </row>
    <row r="162" spans="1:14" ht="47.25">
      <c r="A162" s="29"/>
      <c r="B162" s="29" t="s">
        <v>383</v>
      </c>
      <c r="C162" s="91" t="s">
        <v>319</v>
      </c>
      <c r="D162" s="91"/>
      <c r="E162" s="61">
        <f>SUM(E163)</f>
        <v>30719.8</v>
      </c>
      <c r="F162" s="61">
        <f aca="true" t="shared" si="68" ref="F162:N162">SUM(F163)</f>
        <v>0</v>
      </c>
      <c r="G162" s="61">
        <f t="shared" si="68"/>
        <v>0</v>
      </c>
      <c r="H162" s="61">
        <f t="shared" si="68"/>
        <v>0</v>
      </c>
      <c r="I162" s="61">
        <f t="shared" si="68"/>
        <v>30719.8</v>
      </c>
      <c r="J162" s="61">
        <f t="shared" si="68"/>
        <v>30814.4</v>
      </c>
      <c r="K162" s="61">
        <f t="shared" si="68"/>
        <v>0</v>
      </c>
      <c r="L162" s="61">
        <f t="shared" si="68"/>
        <v>0</v>
      </c>
      <c r="M162" s="61">
        <f t="shared" si="68"/>
        <v>0</v>
      </c>
      <c r="N162" s="61">
        <f t="shared" si="68"/>
        <v>30814.4</v>
      </c>
    </row>
    <row r="163" spans="1:14" ht="47.25">
      <c r="A163" s="29"/>
      <c r="B163" s="29" t="s">
        <v>375</v>
      </c>
      <c r="C163" s="91" t="s">
        <v>320</v>
      </c>
      <c r="D163" s="91"/>
      <c r="E163" s="61">
        <f aca="true" t="shared" si="69" ref="E163:N163">SUM(E164)</f>
        <v>30719.8</v>
      </c>
      <c r="F163" s="61">
        <f t="shared" si="69"/>
        <v>0</v>
      </c>
      <c r="G163" s="61">
        <f t="shared" si="69"/>
        <v>0</v>
      </c>
      <c r="H163" s="61">
        <f t="shared" si="69"/>
        <v>0</v>
      </c>
      <c r="I163" s="61">
        <f t="shared" si="69"/>
        <v>30719.8</v>
      </c>
      <c r="J163" s="61">
        <f t="shared" si="69"/>
        <v>30814.4</v>
      </c>
      <c r="K163" s="61">
        <f t="shared" si="69"/>
        <v>0</v>
      </c>
      <c r="L163" s="61">
        <f t="shared" si="69"/>
        <v>0</v>
      </c>
      <c r="M163" s="61">
        <f t="shared" si="69"/>
        <v>0</v>
      </c>
      <c r="N163" s="61">
        <f t="shared" si="69"/>
        <v>30814.4</v>
      </c>
    </row>
    <row r="164" spans="1:14" ht="47.25">
      <c r="A164" s="29"/>
      <c r="B164" s="34" t="s">
        <v>86</v>
      </c>
      <c r="C164" s="91" t="s">
        <v>320</v>
      </c>
      <c r="D164" s="91" t="s">
        <v>84</v>
      </c>
      <c r="E164" s="61">
        <v>30719.8</v>
      </c>
      <c r="F164" s="93">
        <f>SUM(G164+H164)</f>
        <v>0</v>
      </c>
      <c r="G164" s="93">
        <v>0</v>
      </c>
      <c r="H164" s="93"/>
      <c r="I164" s="93">
        <f>SUM(E164+F164)</f>
        <v>30719.8</v>
      </c>
      <c r="J164" s="61">
        <v>30814.4</v>
      </c>
      <c r="K164" s="93">
        <f>SUM(L164+M164)</f>
        <v>0</v>
      </c>
      <c r="L164" s="93">
        <v>0</v>
      </c>
      <c r="M164" s="93"/>
      <c r="N164" s="93">
        <f>SUM(J164+K164)</f>
        <v>30814.4</v>
      </c>
    </row>
    <row r="165" spans="1:14" ht="41.25" customHeight="1">
      <c r="A165" s="29"/>
      <c r="B165" s="29" t="s">
        <v>384</v>
      </c>
      <c r="C165" s="91" t="s">
        <v>324</v>
      </c>
      <c r="D165" s="91"/>
      <c r="E165" s="61">
        <f aca="true" t="shared" si="70" ref="E165:N166">SUM(E166)</f>
        <v>6593.6</v>
      </c>
      <c r="F165" s="61">
        <f t="shared" si="70"/>
        <v>0</v>
      </c>
      <c r="G165" s="61">
        <f t="shared" si="70"/>
        <v>0</v>
      </c>
      <c r="H165" s="61">
        <f t="shared" si="70"/>
        <v>0</v>
      </c>
      <c r="I165" s="61">
        <f t="shared" si="70"/>
        <v>6593.6</v>
      </c>
      <c r="J165" s="61">
        <f t="shared" si="70"/>
        <v>6725.3</v>
      </c>
      <c r="K165" s="61">
        <f t="shared" si="70"/>
        <v>0</v>
      </c>
      <c r="L165" s="61">
        <f t="shared" si="70"/>
        <v>0</v>
      </c>
      <c r="M165" s="61">
        <f t="shared" si="70"/>
        <v>0</v>
      </c>
      <c r="N165" s="61">
        <f t="shared" si="70"/>
        <v>6725.3</v>
      </c>
    </row>
    <row r="166" spans="1:14" ht="47.25">
      <c r="A166" s="29"/>
      <c r="B166" s="29" t="s">
        <v>376</v>
      </c>
      <c r="C166" s="91" t="s">
        <v>325</v>
      </c>
      <c r="D166" s="91"/>
      <c r="E166" s="61">
        <f t="shared" si="70"/>
        <v>6593.6</v>
      </c>
      <c r="F166" s="61">
        <f t="shared" si="70"/>
        <v>0</v>
      </c>
      <c r="G166" s="61">
        <f t="shared" si="70"/>
        <v>0</v>
      </c>
      <c r="H166" s="61">
        <f t="shared" si="70"/>
        <v>0</v>
      </c>
      <c r="I166" s="61">
        <f t="shared" si="70"/>
        <v>6593.6</v>
      </c>
      <c r="J166" s="61">
        <f t="shared" si="70"/>
        <v>6725.3</v>
      </c>
      <c r="K166" s="61">
        <f t="shared" si="70"/>
        <v>0</v>
      </c>
      <c r="L166" s="61">
        <f t="shared" si="70"/>
        <v>0</v>
      </c>
      <c r="M166" s="61">
        <f t="shared" si="70"/>
        <v>0</v>
      </c>
      <c r="N166" s="61">
        <f t="shared" si="70"/>
        <v>6725.3</v>
      </c>
    </row>
    <row r="167" spans="1:14" ht="47.25">
      <c r="A167" s="29"/>
      <c r="B167" s="34" t="s">
        <v>86</v>
      </c>
      <c r="C167" s="91" t="s">
        <v>325</v>
      </c>
      <c r="D167" s="91" t="s">
        <v>84</v>
      </c>
      <c r="E167" s="61">
        <v>6593.6</v>
      </c>
      <c r="F167" s="93">
        <f>SUM(G167+H167)</f>
        <v>0</v>
      </c>
      <c r="G167" s="93">
        <v>0</v>
      </c>
      <c r="H167" s="93"/>
      <c r="I167" s="93">
        <f>SUM(E167+F167)</f>
        <v>6593.6</v>
      </c>
      <c r="J167" s="61">
        <v>6725.3</v>
      </c>
      <c r="K167" s="93">
        <f>SUM(L167+M167)</f>
        <v>0</v>
      </c>
      <c r="L167" s="93">
        <v>0</v>
      </c>
      <c r="M167" s="93"/>
      <c r="N167" s="93">
        <f>SUM(J167+K167)</f>
        <v>6725.3</v>
      </c>
    </row>
    <row r="168" spans="1:14" ht="31.5">
      <c r="A168" s="29"/>
      <c r="B168" s="29" t="s">
        <v>326</v>
      </c>
      <c r="C168" s="91" t="s">
        <v>327</v>
      </c>
      <c r="D168" s="91"/>
      <c r="E168" s="61">
        <f aca="true" t="shared" si="71" ref="E168:N169">SUM(E169)</f>
        <v>2140</v>
      </c>
      <c r="F168" s="61">
        <f t="shared" si="71"/>
        <v>0</v>
      </c>
      <c r="G168" s="61">
        <f t="shared" si="71"/>
        <v>0</v>
      </c>
      <c r="H168" s="61">
        <f t="shared" si="71"/>
        <v>0</v>
      </c>
      <c r="I168" s="61">
        <f t="shared" si="71"/>
        <v>2140</v>
      </c>
      <c r="J168" s="61">
        <f t="shared" si="71"/>
        <v>0</v>
      </c>
      <c r="K168" s="61">
        <f t="shared" si="71"/>
        <v>0</v>
      </c>
      <c r="L168" s="61">
        <f t="shared" si="71"/>
        <v>0</v>
      </c>
      <c r="M168" s="61">
        <f t="shared" si="71"/>
        <v>0</v>
      </c>
      <c r="N168" s="61">
        <f t="shared" si="71"/>
        <v>0</v>
      </c>
    </row>
    <row r="169" spans="1:14" ht="31.5">
      <c r="A169" s="29"/>
      <c r="B169" s="29" t="s">
        <v>61</v>
      </c>
      <c r="C169" s="91" t="s">
        <v>328</v>
      </c>
      <c r="D169" s="91"/>
      <c r="E169" s="61">
        <f t="shared" si="71"/>
        <v>2140</v>
      </c>
      <c r="F169" s="61">
        <f t="shared" si="71"/>
        <v>0</v>
      </c>
      <c r="G169" s="61">
        <f t="shared" si="71"/>
        <v>0</v>
      </c>
      <c r="H169" s="61">
        <f t="shared" si="71"/>
        <v>0</v>
      </c>
      <c r="I169" s="61">
        <f t="shared" si="71"/>
        <v>2140</v>
      </c>
      <c r="J169" s="61">
        <f t="shared" si="71"/>
        <v>0</v>
      </c>
      <c r="K169" s="61">
        <f t="shared" si="71"/>
        <v>0</v>
      </c>
      <c r="L169" s="61">
        <f t="shared" si="71"/>
        <v>0</v>
      </c>
      <c r="M169" s="61">
        <f t="shared" si="71"/>
        <v>0</v>
      </c>
      <c r="N169" s="61">
        <f t="shared" si="71"/>
        <v>0</v>
      </c>
    </row>
    <row r="170" spans="1:14" ht="47.25">
      <c r="A170" s="29"/>
      <c r="B170" s="29" t="s">
        <v>9</v>
      </c>
      <c r="C170" s="91" t="s">
        <v>328</v>
      </c>
      <c r="D170" s="91" t="s">
        <v>83</v>
      </c>
      <c r="E170" s="61">
        <v>2140</v>
      </c>
      <c r="F170" s="93">
        <f>SUM(G170)</f>
        <v>0</v>
      </c>
      <c r="G170" s="93">
        <v>0</v>
      </c>
      <c r="H170" s="93"/>
      <c r="I170" s="61">
        <f>SUM(E170+F170)</f>
        <v>2140</v>
      </c>
      <c r="J170" s="61">
        <v>0</v>
      </c>
      <c r="K170" s="93">
        <f>SUM(L170)</f>
        <v>0</v>
      </c>
      <c r="L170" s="93">
        <v>0</v>
      </c>
      <c r="M170" s="93"/>
      <c r="N170" s="61">
        <f>SUM(J170+K170)</f>
        <v>0</v>
      </c>
    </row>
    <row r="171" spans="1:14" ht="15.75">
      <c r="A171" s="29"/>
      <c r="B171" s="29" t="s">
        <v>22</v>
      </c>
      <c r="C171" s="91" t="s">
        <v>329</v>
      </c>
      <c r="D171" s="91"/>
      <c r="E171" s="61">
        <f aca="true" t="shared" si="72" ref="E171:N172">SUM(E172)</f>
        <v>14192.8</v>
      </c>
      <c r="F171" s="61">
        <f t="shared" si="72"/>
        <v>0</v>
      </c>
      <c r="G171" s="61">
        <f t="shared" si="72"/>
        <v>0</v>
      </c>
      <c r="H171" s="61">
        <f t="shared" si="72"/>
        <v>0</v>
      </c>
      <c r="I171" s="61">
        <f t="shared" si="72"/>
        <v>14192.8</v>
      </c>
      <c r="J171" s="61">
        <f t="shared" si="72"/>
        <v>14216.1</v>
      </c>
      <c r="K171" s="61">
        <f t="shared" si="72"/>
        <v>0</v>
      </c>
      <c r="L171" s="61">
        <f t="shared" si="72"/>
        <v>0</v>
      </c>
      <c r="M171" s="61">
        <f t="shared" si="72"/>
        <v>0</v>
      </c>
      <c r="N171" s="61">
        <f t="shared" si="72"/>
        <v>14216.1</v>
      </c>
    </row>
    <row r="172" spans="1:14" ht="31.5">
      <c r="A172" s="29"/>
      <c r="B172" s="29" t="s">
        <v>330</v>
      </c>
      <c r="C172" s="91" t="s">
        <v>331</v>
      </c>
      <c r="D172" s="91"/>
      <c r="E172" s="61">
        <f>SUM(E173)</f>
        <v>14192.8</v>
      </c>
      <c r="F172" s="61">
        <f t="shared" si="72"/>
        <v>0</v>
      </c>
      <c r="G172" s="61">
        <f t="shared" si="72"/>
        <v>0</v>
      </c>
      <c r="H172" s="61">
        <f t="shared" si="72"/>
        <v>0</v>
      </c>
      <c r="I172" s="61">
        <f t="shared" si="72"/>
        <v>14192.8</v>
      </c>
      <c r="J172" s="61">
        <f t="shared" si="72"/>
        <v>14216.1</v>
      </c>
      <c r="K172" s="61">
        <f t="shared" si="72"/>
        <v>0</v>
      </c>
      <c r="L172" s="61">
        <f t="shared" si="72"/>
        <v>0</v>
      </c>
      <c r="M172" s="61">
        <f t="shared" si="72"/>
        <v>0</v>
      </c>
      <c r="N172" s="61">
        <f t="shared" si="72"/>
        <v>14216.1</v>
      </c>
    </row>
    <row r="173" spans="1:14" ht="47.25">
      <c r="A173" s="29"/>
      <c r="B173" s="29" t="s">
        <v>148</v>
      </c>
      <c r="C173" s="91" t="s">
        <v>332</v>
      </c>
      <c r="D173" s="91"/>
      <c r="E173" s="61">
        <f>SUM(E174)</f>
        <v>14192.8</v>
      </c>
      <c r="F173" s="61">
        <f>SUM(F174)</f>
        <v>0</v>
      </c>
      <c r="G173" s="61">
        <f>SUM(G174)</f>
        <v>0</v>
      </c>
      <c r="H173" s="61">
        <f>SUM(H174)</f>
        <v>0</v>
      </c>
      <c r="I173" s="61">
        <f>SUM(E173+F173)</f>
        <v>14192.8</v>
      </c>
      <c r="J173" s="61">
        <f>SUM(J174)</f>
        <v>14216.1</v>
      </c>
      <c r="K173" s="61">
        <f>SUM(K174)</f>
        <v>0</v>
      </c>
      <c r="L173" s="61">
        <f>SUM(L174)</f>
        <v>0</v>
      </c>
      <c r="M173" s="61">
        <f>SUM(M174)</f>
        <v>0</v>
      </c>
      <c r="N173" s="61">
        <f>SUM(J173+K173)</f>
        <v>14216.1</v>
      </c>
    </row>
    <row r="174" spans="1:14" ht="15.75">
      <c r="A174" s="29"/>
      <c r="B174" s="25" t="s">
        <v>386</v>
      </c>
      <c r="C174" s="91" t="s">
        <v>332</v>
      </c>
      <c r="D174" s="91" t="s">
        <v>89</v>
      </c>
      <c r="E174" s="61">
        <v>14192.8</v>
      </c>
      <c r="F174" s="93">
        <f>SUM(G174+H174)</f>
        <v>0</v>
      </c>
      <c r="G174" s="93">
        <v>0</v>
      </c>
      <c r="H174" s="93">
        <v>0</v>
      </c>
      <c r="I174" s="93">
        <f>SUM(E174+F174)</f>
        <v>14192.8</v>
      </c>
      <c r="J174" s="61">
        <v>14216.1</v>
      </c>
      <c r="K174" s="93">
        <f>SUM(L174+M174)</f>
        <v>0</v>
      </c>
      <c r="L174" s="93">
        <v>0</v>
      </c>
      <c r="M174" s="93">
        <v>0</v>
      </c>
      <c r="N174" s="93">
        <f>SUM(J174+K174)</f>
        <v>14216.1</v>
      </c>
    </row>
    <row r="175" spans="1:14" ht="63">
      <c r="A175" s="27">
        <v>14</v>
      </c>
      <c r="B175" s="27" t="s">
        <v>24</v>
      </c>
      <c r="C175" s="88" t="s">
        <v>334</v>
      </c>
      <c r="D175" s="88"/>
      <c r="E175" s="85">
        <f aca="true" t="shared" si="73" ref="E175:N175">SUM(E176+E180)</f>
        <v>1833</v>
      </c>
      <c r="F175" s="85">
        <f t="shared" si="73"/>
        <v>0</v>
      </c>
      <c r="G175" s="85">
        <f t="shared" si="73"/>
        <v>0</v>
      </c>
      <c r="H175" s="85">
        <f t="shared" si="73"/>
        <v>0</v>
      </c>
      <c r="I175" s="85">
        <f t="shared" si="73"/>
        <v>1833</v>
      </c>
      <c r="J175" s="85">
        <f t="shared" si="73"/>
        <v>1833</v>
      </c>
      <c r="K175" s="85">
        <f t="shared" si="73"/>
        <v>0</v>
      </c>
      <c r="L175" s="85">
        <f t="shared" si="73"/>
        <v>0</v>
      </c>
      <c r="M175" s="85">
        <f t="shared" si="73"/>
        <v>0</v>
      </c>
      <c r="N175" s="85">
        <f t="shared" si="73"/>
        <v>1833</v>
      </c>
    </row>
    <row r="176" spans="1:14" ht="31.5">
      <c r="A176" s="29"/>
      <c r="B176" s="29" t="s">
        <v>179</v>
      </c>
      <c r="C176" s="91" t="s">
        <v>335</v>
      </c>
      <c r="D176" s="91"/>
      <c r="E176" s="61">
        <f aca="true" t="shared" si="74" ref="E176:N176">SUM(E179)</f>
        <v>1200</v>
      </c>
      <c r="F176" s="61">
        <f t="shared" si="74"/>
        <v>0</v>
      </c>
      <c r="G176" s="61">
        <f t="shared" si="74"/>
        <v>0</v>
      </c>
      <c r="H176" s="61">
        <f t="shared" si="74"/>
        <v>0</v>
      </c>
      <c r="I176" s="61">
        <f t="shared" si="74"/>
        <v>1200</v>
      </c>
      <c r="J176" s="61">
        <f t="shared" si="74"/>
        <v>1200</v>
      </c>
      <c r="K176" s="61">
        <f t="shared" si="74"/>
        <v>0</v>
      </c>
      <c r="L176" s="61">
        <f t="shared" si="74"/>
        <v>0</v>
      </c>
      <c r="M176" s="61">
        <f t="shared" si="74"/>
        <v>0</v>
      </c>
      <c r="N176" s="61">
        <f t="shared" si="74"/>
        <v>1200</v>
      </c>
    </row>
    <row r="177" spans="1:14" ht="31.5">
      <c r="A177" s="29"/>
      <c r="B177" s="29" t="s">
        <v>336</v>
      </c>
      <c r="C177" s="91" t="s">
        <v>337</v>
      </c>
      <c r="D177" s="91"/>
      <c r="E177" s="61">
        <f aca="true" t="shared" si="75" ref="E177:N178">SUM(E178)</f>
        <v>1200</v>
      </c>
      <c r="F177" s="61">
        <f t="shared" si="75"/>
        <v>0</v>
      </c>
      <c r="G177" s="61">
        <f t="shared" si="75"/>
        <v>0</v>
      </c>
      <c r="H177" s="61">
        <f t="shared" si="75"/>
        <v>0</v>
      </c>
      <c r="I177" s="61">
        <f t="shared" si="75"/>
        <v>1200</v>
      </c>
      <c r="J177" s="61">
        <f t="shared" si="75"/>
        <v>1200</v>
      </c>
      <c r="K177" s="61">
        <f t="shared" si="75"/>
        <v>0</v>
      </c>
      <c r="L177" s="61">
        <f t="shared" si="75"/>
        <v>0</v>
      </c>
      <c r="M177" s="61">
        <f t="shared" si="75"/>
        <v>0</v>
      </c>
      <c r="N177" s="61">
        <f t="shared" si="75"/>
        <v>1200</v>
      </c>
    </row>
    <row r="178" spans="1:14" ht="47.25">
      <c r="A178" s="29"/>
      <c r="B178" s="29" t="s">
        <v>146</v>
      </c>
      <c r="C178" s="91" t="s">
        <v>549</v>
      </c>
      <c r="D178" s="91"/>
      <c r="E178" s="61">
        <f t="shared" si="75"/>
        <v>1200</v>
      </c>
      <c r="F178" s="61">
        <f t="shared" si="75"/>
        <v>0</v>
      </c>
      <c r="G178" s="61">
        <f t="shared" si="75"/>
        <v>0</v>
      </c>
      <c r="H178" s="61">
        <f t="shared" si="75"/>
        <v>0</v>
      </c>
      <c r="I178" s="61">
        <f t="shared" si="75"/>
        <v>1200</v>
      </c>
      <c r="J178" s="61">
        <f t="shared" si="75"/>
        <v>1200</v>
      </c>
      <c r="K178" s="61">
        <f t="shared" si="75"/>
        <v>0</v>
      </c>
      <c r="L178" s="61">
        <f t="shared" si="75"/>
        <v>0</v>
      </c>
      <c r="M178" s="61">
        <f t="shared" si="75"/>
        <v>0</v>
      </c>
      <c r="N178" s="61">
        <f t="shared" si="75"/>
        <v>1200</v>
      </c>
    </row>
    <row r="179" spans="1:14" ht="31.5">
      <c r="A179" s="29"/>
      <c r="B179" s="29" t="s">
        <v>87</v>
      </c>
      <c r="C179" s="91" t="s">
        <v>549</v>
      </c>
      <c r="D179" s="91" t="s">
        <v>88</v>
      </c>
      <c r="E179" s="61">
        <v>1200</v>
      </c>
      <c r="F179" s="93">
        <f>SUM(G179+H179)</f>
        <v>0</v>
      </c>
      <c r="G179" s="93">
        <v>0</v>
      </c>
      <c r="H179" s="93"/>
      <c r="I179" s="93">
        <f>SUM(E179+F179)</f>
        <v>1200</v>
      </c>
      <c r="J179" s="61">
        <v>1200</v>
      </c>
      <c r="K179" s="93">
        <f>SUM(L179+M179)</f>
        <v>0</v>
      </c>
      <c r="L179" s="93">
        <v>0</v>
      </c>
      <c r="M179" s="93"/>
      <c r="N179" s="93">
        <f>SUM(J179+K179)</f>
        <v>1200</v>
      </c>
    </row>
    <row r="180" spans="1:14" ht="31.5">
      <c r="A180" s="29"/>
      <c r="B180" s="29" t="s">
        <v>205</v>
      </c>
      <c r="C180" s="91" t="s">
        <v>338</v>
      </c>
      <c r="D180" s="91"/>
      <c r="E180" s="61">
        <f aca="true" t="shared" si="76" ref="E180:N180">SUM(E185+E182)</f>
        <v>633</v>
      </c>
      <c r="F180" s="61">
        <f t="shared" si="76"/>
        <v>0</v>
      </c>
      <c r="G180" s="61">
        <f t="shared" si="76"/>
        <v>0</v>
      </c>
      <c r="H180" s="61">
        <f t="shared" si="76"/>
        <v>0</v>
      </c>
      <c r="I180" s="61">
        <f t="shared" si="76"/>
        <v>633</v>
      </c>
      <c r="J180" s="61">
        <f t="shared" si="76"/>
        <v>633</v>
      </c>
      <c r="K180" s="61">
        <f t="shared" si="76"/>
        <v>0</v>
      </c>
      <c r="L180" s="61">
        <f t="shared" si="76"/>
        <v>0</v>
      </c>
      <c r="M180" s="61">
        <f t="shared" si="76"/>
        <v>0</v>
      </c>
      <c r="N180" s="61">
        <f t="shared" si="76"/>
        <v>633</v>
      </c>
    </row>
    <row r="181" spans="1:14" ht="31.5">
      <c r="A181" s="29"/>
      <c r="B181" s="29" t="s">
        <v>339</v>
      </c>
      <c r="C181" s="91" t="s">
        <v>340</v>
      </c>
      <c r="D181" s="91"/>
      <c r="E181" s="61">
        <f>SUM(E182)</f>
        <v>150</v>
      </c>
      <c r="F181" s="61">
        <f>SUM(G181+H181)</f>
        <v>0</v>
      </c>
      <c r="G181" s="93">
        <f>SUM(G182)</f>
        <v>0</v>
      </c>
      <c r="H181" s="93"/>
      <c r="I181" s="93">
        <f aca="true" t="shared" si="77" ref="I181:I186">SUM(E181+F181)</f>
        <v>150</v>
      </c>
      <c r="J181" s="61">
        <f>SUM(J182)</f>
        <v>150</v>
      </c>
      <c r="K181" s="61">
        <f>SUM(L181+M181)</f>
        <v>0</v>
      </c>
      <c r="L181" s="93">
        <f>SUM(L182)</f>
        <v>0</v>
      </c>
      <c r="M181" s="93"/>
      <c r="N181" s="93">
        <f aca="true" t="shared" si="78" ref="N181:N186">SUM(J181+K181)</f>
        <v>150</v>
      </c>
    </row>
    <row r="182" spans="1:14" ht="15.75">
      <c r="A182" s="29"/>
      <c r="B182" s="29" t="s">
        <v>101</v>
      </c>
      <c r="C182" s="91" t="s">
        <v>341</v>
      </c>
      <c r="D182" s="91"/>
      <c r="E182" s="61">
        <f>SUM(E183)</f>
        <v>150</v>
      </c>
      <c r="F182" s="61">
        <f>SUM(G182+H182)</f>
        <v>0</v>
      </c>
      <c r="G182" s="93">
        <f>SUM(G183)</f>
        <v>0</v>
      </c>
      <c r="H182" s="93"/>
      <c r="I182" s="93">
        <f t="shared" si="77"/>
        <v>150</v>
      </c>
      <c r="J182" s="61">
        <f>SUM(J183)</f>
        <v>150</v>
      </c>
      <c r="K182" s="61">
        <f>SUM(L182+M182)</f>
        <v>0</v>
      </c>
      <c r="L182" s="93">
        <f>SUM(L183)</f>
        <v>0</v>
      </c>
      <c r="M182" s="93"/>
      <c r="N182" s="93">
        <f t="shared" si="78"/>
        <v>150</v>
      </c>
    </row>
    <row r="183" spans="1:14" ht="31.5">
      <c r="A183" s="29"/>
      <c r="B183" s="29" t="s">
        <v>87</v>
      </c>
      <c r="C183" s="91" t="s">
        <v>341</v>
      </c>
      <c r="D183" s="91" t="s">
        <v>88</v>
      </c>
      <c r="E183" s="61">
        <v>150</v>
      </c>
      <c r="F183" s="61">
        <f>SUM(G183)</f>
        <v>0</v>
      </c>
      <c r="G183" s="93">
        <v>0</v>
      </c>
      <c r="H183" s="93"/>
      <c r="I183" s="93">
        <f t="shared" si="77"/>
        <v>150</v>
      </c>
      <c r="J183" s="61">
        <v>150</v>
      </c>
      <c r="K183" s="61">
        <f>SUM(L183)</f>
        <v>0</v>
      </c>
      <c r="L183" s="93">
        <v>0</v>
      </c>
      <c r="M183" s="93"/>
      <c r="N183" s="93">
        <f t="shared" si="78"/>
        <v>150</v>
      </c>
    </row>
    <row r="184" spans="1:14" ht="31.5">
      <c r="A184" s="29"/>
      <c r="B184" s="29" t="s">
        <v>342</v>
      </c>
      <c r="C184" s="91" t="s">
        <v>343</v>
      </c>
      <c r="D184" s="91"/>
      <c r="E184" s="61">
        <f aca="true" t="shared" si="79" ref="E184:M185">SUM(E185)</f>
        <v>483</v>
      </c>
      <c r="F184" s="93">
        <f t="shared" si="79"/>
        <v>0</v>
      </c>
      <c r="G184" s="93">
        <f t="shared" si="79"/>
        <v>0</v>
      </c>
      <c r="H184" s="93">
        <f t="shared" si="79"/>
        <v>0</v>
      </c>
      <c r="I184" s="93">
        <f t="shared" si="77"/>
        <v>483</v>
      </c>
      <c r="J184" s="61">
        <f t="shared" si="79"/>
        <v>483</v>
      </c>
      <c r="K184" s="93">
        <f t="shared" si="79"/>
        <v>0</v>
      </c>
      <c r="L184" s="93">
        <f t="shared" si="79"/>
        <v>0</v>
      </c>
      <c r="M184" s="93">
        <f t="shared" si="79"/>
        <v>0</v>
      </c>
      <c r="N184" s="93">
        <f t="shared" si="78"/>
        <v>483</v>
      </c>
    </row>
    <row r="185" spans="1:14" ht="47.25">
      <c r="A185" s="29"/>
      <c r="B185" s="29" t="s">
        <v>194</v>
      </c>
      <c r="C185" s="91" t="s">
        <v>344</v>
      </c>
      <c r="D185" s="91"/>
      <c r="E185" s="61">
        <f t="shared" si="79"/>
        <v>483</v>
      </c>
      <c r="F185" s="93">
        <f t="shared" si="79"/>
        <v>0</v>
      </c>
      <c r="G185" s="93">
        <f t="shared" si="79"/>
        <v>0</v>
      </c>
      <c r="H185" s="93">
        <f t="shared" si="79"/>
        <v>0</v>
      </c>
      <c r="I185" s="93">
        <f t="shared" si="77"/>
        <v>483</v>
      </c>
      <c r="J185" s="61">
        <f t="shared" si="79"/>
        <v>483</v>
      </c>
      <c r="K185" s="93">
        <f t="shared" si="79"/>
        <v>0</v>
      </c>
      <c r="L185" s="93">
        <f t="shared" si="79"/>
        <v>0</v>
      </c>
      <c r="M185" s="93">
        <f t="shared" si="79"/>
        <v>0</v>
      </c>
      <c r="N185" s="93">
        <f t="shared" si="78"/>
        <v>483</v>
      </c>
    </row>
    <row r="186" spans="1:14" ht="31.5">
      <c r="A186" s="29"/>
      <c r="B186" s="29" t="s">
        <v>87</v>
      </c>
      <c r="C186" s="91" t="s">
        <v>344</v>
      </c>
      <c r="D186" s="91" t="s">
        <v>88</v>
      </c>
      <c r="E186" s="61">
        <v>483</v>
      </c>
      <c r="F186" s="93">
        <f>SUM(G186+H186)</f>
        <v>0</v>
      </c>
      <c r="G186" s="93">
        <v>0</v>
      </c>
      <c r="H186" s="93"/>
      <c r="I186" s="93">
        <f t="shared" si="77"/>
        <v>483</v>
      </c>
      <c r="J186" s="61">
        <v>483</v>
      </c>
      <c r="K186" s="93">
        <f>SUM(L186+M186)</f>
        <v>0</v>
      </c>
      <c r="L186" s="93">
        <v>0</v>
      </c>
      <c r="M186" s="93"/>
      <c r="N186" s="93">
        <f t="shared" si="78"/>
        <v>483</v>
      </c>
    </row>
    <row r="187" spans="1:14" ht="49.5" customHeight="1">
      <c r="A187" s="27">
        <v>15</v>
      </c>
      <c r="B187" s="106" t="s">
        <v>41</v>
      </c>
      <c r="C187" s="108" t="s">
        <v>345</v>
      </c>
      <c r="D187" s="88"/>
      <c r="E187" s="85">
        <f aca="true" t="shared" si="80" ref="E187:N188">SUM(E188)</f>
        <v>5803.5</v>
      </c>
      <c r="F187" s="85">
        <f t="shared" si="80"/>
        <v>0</v>
      </c>
      <c r="G187" s="85">
        <f t="shared" si="80"/>
        <v>0</v>
      </c>
      <c r="H187" s="85">
        <f t="shared" si="80"/>
        <v>0</v>
      </c>
      <c r="I187" s="85">
        <f t="shared" si="80"/>
        <v>5803.5</v>
      </c>
      <c r="J187" s="85">
        <f t="shared" si="80"/>
        <v>7748.1</v>
      </c>
      <c r="K187" s="85">
        <f t="shared" si="80"/>
        <v>0</v>
      </c>
      <c r="L187" s="85">
        <f t="shared" si="80"/>
        <v>0</v>
      </c>
      <c r="M187" s="85">
        <f t="shared" si="80"/>
        <v>0</v>
      </c>
      <c r="N187" s="85">
        <f t="shared" si="80"/>
        <v>7748.1</v>
      </c>
    </row>
    <row r="188" spans="1:14" ht="31.5">
      <c r="A188" s="27"/>
      <c r="B188" s="107" t="s">
        <v>52</v>
      </c>
      <c r="C188" s="100" t="s">
        <v>346</v>
      </c>
      <c r="D188" s="91"/>
      <c r="E188" s="61">
        <f t="shared" si="80"/>
        <v>5803.5</v>
      </c>
      <c r="F188" s="61">
        <f t="shared" si="80"/>
        <v>0</v>
      </c>
      <c r="G188" s="61">
        <f t="shared" si="80"/>
        <v>0</v>
      </c>
      <c r="H188" s="61">
        <f t="shared" si="80"/>
        <v>0</v>
      </c>
      <c r="I188" s="61">
        <f t="shared" si="80"/>
        <v>5803.5</v>
      </c>
      <c r="J188" s="61">
        <f t="shared" si="80"/>
        <v>7748.1</v>
      </c>
      <c r="K188" s="61">
        <f t="shared" si="80"/>
        <v>0</v>
      </c>
      <c r="L188" s="61">
        <f t="shared" si="80"/>
        <v>0</v>
      </c>
      <c r="M188" s="61">
        <f t="shared" si="80"/>
        <v>0</v>
      </c>
      <c r="N188" s="61">
        <f t="shared" si="80"/>
        <v>7748.1</v>
      </c>
    </row>
    <row r="189" spans="1:14" ht="63">
      <c r="A189" s="27"/>
      <c r="B189" s="107" t="s">
        <v>385</v>
      </c>
      <c r="C189" s="101" t="s">
        <v>347</v>
      </c>
      <c r="D189" s="91"/>
      <c r="E189" s="61">
        <f aca="true" t="shared" si="81" ref="E189:N189">SUM(E190)</f>
        <v>5803.5</v>
      </c>
      <c r="F189" s="93">
        <f t="shared" si="81"/>
        <v>0</v>
      </c>
      <c r="G189" s="93">
        <f t="shared" si="81"/>
        <v>0</v>
      </c>
      <c r="H189" s="93">
        <f t="shared" si="81"/>
        <v>0</v>
      </c>
      <c r="I189" s="93">
        <f t="shared" si="81"/>
        <v>5803.5</v>
      </c>
      <c r="J189" s="61">
        <f t="shared" si="81"/>
        <v>7748.1</v>
      </c>
      <c r="K189" s="93">
        <f t="shared" si="81"/>
        <v>0</v>
      </c>
      <c r="L189" s="93">
        <f t="shared" si="81"/>
        <v>0</v>
      </c>
      <c r="M189" s="93">
        <f t="shared" si="81"/>
        <v>0</v>
      </c>
      <c r="N189" s="93">
        <f t="shared" si="81"/>
        <v>7748.1</v>
      </c>
    </row>
    <row r="190" spans="1:14" ht="63">
      <c r="A190" s="29"/>
      <c r="B190" s="34" t="s">
        <v>348</v>
      </c>
      <c r="C190" s="101" t="s">
        <v>349</v>
      </c>
      <c r="D190" s="91"/>
      <c r="E190" s="61">
        <f>SUM(E191)</f>
        <v>5803.5</v>
      </c>
      <c r="F190" s="93">
        <f>SUM(F191)</f>
        <v>0</v>
      </c>
      <c r="G190" s="93">
        <f>SUM(G191)</f>
        <v>0</v>
      </c>
      <c r="H190" s="93">
        <f>SUM(H191)</f>
        <v>0</v>
      </c>
      <c r="I190" s="93">
        <f>SUM(E190+F190)</f>
        <v>5803.5</v>
      </c>
      <c r="J190" s="61">
        <f>SUM(J191)</f>
        <v>7748.1</v>
      </c>
      <c r="K190" s="93">
        <f>SUM(K191)</f>
        <v>0</v>
      </c>
      <c r="L190" s="93">
        <f>SUM(L191)</f>
        <v>0</v>
      </c>
      <c r="M190" s="93">
        <f>SUM(M191)</f>
        <v>0</v>
      </c>
      <c r="N190" s="93">
        <f>SUM(J190+K190)</f>
        <v>7748.1</v>
      </c>
    </row>
    <row r="191" spans="1:14" ht="31.5">
      <c r="A191" s="29"/>
      <c r="B191" s="29" t="s">
        <v>87</v>
      </c>
      <c r="C191" s="101" t="s">
        <v>349</v>
      </c>
      <c r="D191" s="91" t="s">
        <v>88</v>
      </c>
      <c r="E191" s="61">
        <v>5803.5</v>
      </c>
      <c r="F191" s="93">
        <f>SUM(G191+H191)</f>
        <v>0</v>
      </c>
      <c r="G191" s="93">
        <v>0</v>
      </c>
      <c r="H191" s="93">
        <v>0</v>
      </c>
      <c r="I191" s="93">
        <f>SUM(E191+F191)</f>
        <v>5803.5</v>
      </c>
      <c r="J191" s="61">
        <v>7748.1</v>
      </c>
      <c r="K191" s="93">
        <f>SUM(L191+M191)</f>
        <v>0</v>
      </c>
      <c r="L191" s="93">
        <v>0</v>
      </c>
      <c r="M191" s="93">
        <v>0</v>
      </c>
      <c r="N191" s="93">
        <f>SUM(J191+K191)</f>
        <v>7748.1</v>
      </c>
    </row>
    <row r="192" spans="1:14" ht="47.25">
      <c r="A192" s="27">
        <v>16</v>
      </c>
      <c r="B192" s="27" t="s">
        <v>35</v>
      </c>
      <c r="C192" s="88" t="s">
        <v>350</v>
      </c>
      <c r="D192" s="88"/>
      <c r="E192" s="85">
        <f>SUM(E193)</f>
        <v>17069.5</v>
      </c>
      <c r="F192" s="85">
        <f>SUM(F193)</f>
        <v>0</v>
      </c>
      <c r="G192" s="85">
        <f>SUM(G193)</f>
        <v>0</v>
      </c>
      <c r="H192" s="85">
        <f>SUM(H193)</f>
        <v>0</v>
      </c>
      <c r="I192" s="87">
        <f>SUM(E192+F192)</f>
        <v>17069.5</v>
      </c>
      <c r="J192" s="85">
        <f>SUM(J193)</f>
        <v>16786</v>
      </c>
      <c r="K192" s="85">
        <f>SUM(K193)</f>
        <v>0</v>
      </c>
      <c r="L192" s="85">
        <f>SUM(L193)</f>
        <v>0</v>
      </c>
      <c r="M192" s="85">
        <f>SUM(M193)</f>
        <v>0</v>
      </c>
      <c r="N192" s="87">
        <f>SUM(J192+K192)</f>
        <v>16786</v>
      </c>
    </row>
    <row r="193" spans="1:14" ht="31.5">
      <c r="A193" s="29"/>
      <c r="B193" s="29" t="s">
        <v>34</v>
      </c>
      <c r="C193" s="91" t="s">
        <v>351</v>
      </c>
      <c r="D193" s="91"/>
      <c r="E193" s="61">
        <f aca="true" t="shared" si="82" ref="E193:N193">SUM(E195+E200)</f>
        <v>17069.5</v>
      </c>
      <c r="F193" s="61">
        <f t="shared" si="82"/>
        <v>0</v>
      </c>
      <c r="G193" s="61">
        <f t="shared" si="82"/>
        <v>0</v>
      </c>
      <c r="H193" s="61">
        <f t="shared" si="82"/>
        <v>0</v>
      </c>
      <c r="I193" s="61">
        <f t="shared" si="82"/>
        <v>17069.5</v>
      </c>
      <c r="J193" s="61">
        <f t="shared" si="82"/>
        <v>16786</v>
      </c>
      <c r="K193" s="61">
        <f t="shared" si="82"/>
        <v>0</v>
      </c>
      <c r="L193" s="61">
        <f t="shared" si="82"/>
        <v>0</v>
      </c>
      <c r="M193" s="61">
        <f t="shared" si="82"/>
        <v>0</v>
      </c>
      <c r="N193" s="61">
        <f t="shared" si="82"/>
        <v>16786</v>
      </c>
    </row>
    <row r="194" spans="1:14" ht="78.75">
      <c r="A194" s="29"/>
      <c r="B194" s="29" t="s">
        <v>352</v>
      </c>
      <c r="C194" s="91" t="s">
        <v>353</v>
      </c>
      <c r="D194" s="91"/>
      <c r="E194" s="61">
        <f aca="true" t="shared" si="83" ref="E194:N194">SUM(E195)</f>
        <v>4206.4</v>
      </c>
      <c r="F194" s="61">
        <f t="shared" si="83"/>
        <v>0</v>
      </c>
      <c r="G194" s="61">
        <f t="shared" si="83"/>
        <v>0</v>
      </c>
      <c r="H194" s="61">
        <f t="shared" si="83"/>
        <v>0</v>
      </c>
      <c r="I194" s="61">
        <f t="shared" si="83"/>
        <v>4206.4</v>
      </c>
      <c r="J194" s="61">
        <f t="shared" si="83"/>
        <v>3846.4</v>
      </c>
      <c r="K194" s="61">
        <f t="shared" si="83"/>
        <v>0</v>
      </c>
      <c r="L194" s="61">
        <f t="shared" si="83"/>
        <v>0</v>
      </c>
      <c r="M194" s="61">
        <f t="shared" si="83"/>
        <v>0</v>
      </c>
      <c r="N194" s="61">
        <f t="shared" si="83"/>
        <v>3846.4</v>
      </c>
    </row>
    <row r="195" spans="1:14" ht="31.5">
      <c r="A195" s="29"/>
      <c r="B195" s="29" t="s">
        <v>181</v>
      </c>
      <c r="C195" s="91" t="s">
        <v>354</v>
      </c>
      <c r="D195" s="91"/>
      <c r="E195" s="61">
        <f aca="true" t="shared" si="84" ref="E195:N195">SUM(E197+E196+E198)</f>
        <v>4206.4</v>
      </c>
      <c r="F195" s="61">
        <f t="shared" si="84"/>
        <v>0</v>
      </c>
      <c r="G195" s="61">
        <f t="shared" si="84"/>
        <v>0</v>
      </c>
      <c r="H195" s="61">
        <f t="shared" si="84"/>
        <v>0</v>
      </c>
      <c r="I195" s="61">
        <f t="shared" si="84"/>
        <v>4206.4</v>
      </c>
      <c r="J195" s="61">
        <f t="shared" si="84"/>
        <v>3846.4</v>
      </c>
      <c r="K195" s="61">
        <f t="shared" si="84"/>
        <v>0</v>
      </c>
      <c r="L195" s="61">
        <f t="shared" si="84"/>
        <v>0</v>
      </c>
      <c r="M195" s="61">
        <f t="shared" si="84"/>
        <v>0</v>
      </c>
      <c r="N195" s="61">
        <f t="shared" si="84"/>
        <v>3846.4</v>
      </c>
    </row>
    <row r="196" spans="1:14" ht="94.5">
      <c r="A196" s="29"/>
      <c r="B196" s="29" t="s">
        <v>85</v>
      </c>
      <c r="C196" s="91" t="s">
        <v>354</v>
      </c>
      <c r="D196" s="91" t="s">
        <v>82</v>
      </c>
      <c r="E196" s="61">
        <v>1776.4</v>
      </c>
      <c r="F196" s="93">
        <f>SUM(G196+H196)</f>
        <v>0</v>
      </c>
      <c r="G196" s="93">
        <v>0</v>
      </c>
      <c r="H196" s="93"/>
      <c r="I196" s="93">
        <f>SUM(E196+F196)</f>
        <v>1776.4</v>
      </c>
      <c r="J196" s="61">
        <v>1776.4</v>
      </c>
      <c r="K196" s="93">
        <f>SUM(L196+M196)</f>
        <v>0</v>
      </c>
      <c r="L196" s="93">
        <v>0</v>
      </c>
      <c r="M196" s="93"/>
      <c r="N196" s="93">
        <f>SUM(J196+K196)</f>
        <v>1776.4</v>
      </c>
    </row>
    <row r="197" spans="1:14" ht="47.25">
      <c r="A197" s="29"/>
      <c r="B197" s="29" t="s">
        <v>9</v>
      </c>
      <c r="C197" s="91" t="s">
        <v>354</v>
      </c>
      <c r="D197" s="91" t="s">
        <v>83</v>
      </c>
      <c r="E197" s="61">
        <v>2310</v>
      </c>
      <c r="F197" s="93">
        <f>SUM(G197+H197)</f>
        <v>0</v>
      </c>
      <c r="G197" s="93">
        <v>0</v>
      </c>
      <c r="H197" s="93"/>
      <c r="I197" s="93">
        <f>SUM(E197+F197)</f>
        <v>2310</v>
      </c>
      <c r="J197" s="61">
        <v>1950</v>
      </c>
      <c r="K197" s="93">
        <f>SUM(L197+M197)</f>
        <v>0</v>
      </c>
      <c r="L197" s="93">
        <v>0</v>
      </c>
      <c r="M197" s="93"/>
      <c r="N197" s="93">
        <f>SUM(J197+K197)</f>
        <v>1950</v>
      </c>
    </row>
    <row r="198" spans="1:14" ht="15.75">
      <c r="A198" s="29"/>
      <c r="B198" s="29" t="s">
        <v>92</v>
      </c>
      <c r="C198" s="91" t="s">
        <v>354</v>
      </c>
      <c r="D198" s="91" t="s">
        <v>91</v>
      </c>
      <c r="E198" s="61">
        <v>120</v>
      </c>
      <c r="F198" s="93">
        <f>SUM(G198+H198)</f>
        <v>0</v>
      </c>
      <c r="G198" s="93">
        <v>0</v>
      </c>
      <c r="H198" s="93"/>
      <c r="I198" s="93">
        <f>SUM(E198+F198)</f>
        <v>120</v>
      </c>
      <c r="J198" s="61">
        <v>120</v>
      </c>
      <c r="K198" s="93">
        <f>SUM(L198+M198)</f>
        <v>0</v>
      </c>
      <c r="L198" s="93">
        <v>0</v>
      </c>
      <c r="M198" s="93"/>
      <c r="N198" s="93">
        <f>SUM(J198+K198)</f>
        <v>120</v>
      </c>
    </row>
    <row r="199" spans="1:14" ht="63">
      <c r="A199" s="29"/>
      <c r="B199" s="29" t="s">
        <v>355</v>
      </c>
      <c r="C199" s="91" t="s">
        <v>38</v>
      </c>
      <c r="D199" s="91"/>
      <c r="E199" s="61">
        <f aca="true" t="shared" si="85" ref="E199:N200">SUM(E200)</f>
        <v>12863.1</v>
      </c>
      <c r="F199" s="61">
        <f t="shared" si="85"/>
        <v>0</v>
      </c>
      <c r="G199" s="61">
        <f t="shared" si="85"/>
        <v>0</v>
      </c>
      <c r="H199" s="61">
        <f t="shared" si="85"/>
        <v>0</v>
      </c>
      <c r="I199" s="61">
        <f t="shared" si="85"/>
        <v>12863.1</v>
      </c>
      <c r="J199" s="61">
        <f t="shared" si="85"/>
        <v>12939.6</v>
      </c>
      <c r="K199" s="61">
        <f t="shared" si="85"/>
        <v>0</v>
      </c>
      <c r="L199" s="61">
        <f t="shared" si="85"/>
        <v>0</v>
      </c>
      <c r="M199" s="61">
        <f t="shared" si="85"/>
        <v>0</v>
      </c>
      <c r="N199" s="61">
        <f t="shared" si="85"/>
        <v>12939.6</v>
      </c>
    </row>
    <row r="200" spans="1:14" ht="47.25">
      <c r="A200" s="29"/>
      <c r="B200" s="29" t="s">
        <v>148</v>
      </c>
      <c r="C200" s="91" t="s">
        <v>37</v>
      </c>
      <c r="D200" s="91"/>
      <c r="E200" s="61">
        <f t="shared" si="85"/>
        <v>12863.1</v>
      </c>
      <c r="F200" s="61">
        <f t="shared" si="85"/>
        <v>0</v>
      </c>
      <c r="G200" s="61">
        <f t="shared" si="85"/>
        <v>0</v>
      </c>
      <c r="H200" s="61">
        <f t="shared" si="85"/>
        <v>0</v>
      </c>
      <c r="I200" s="61">
        <f t="shared" si="85"/>
        <v>12863.1</v>
      </c>
      <c r="J200" s="61">
        <f t="shared" si="85"/>
        <v>12939.6</v>
      </c>
      <c r="K200" s="61">
        <f t="shared" si="85"/>
        <v>0</v>
      </c>
      <c r="L200" s="61">
        <f t="shared" si="85"/>
        <v>0</v>
      </c>
      <c r="M200" s="61">
        <f t="shared" si="85"/>
        <v>0</v>
      </c>
      <c r="N200" s="61">
        <f t="shared" si="85"/>
        <v>12939.6</v>
      </c>
    </row>
    <row r="201" spans="1:14" ht="47.25">
      <c r="A201" s="29"/>
      <c r="B201" s="25" t="s">
        <v>86</v>
      </c>
      <c r="C201" s="91" t="s">
        <v>37</v>
      </c>
      <c r="D201" s="91" t="s">
        <v>84</v>
      </c>
      <c r="E201" s="61">
        <v>12863.1</v>
      </c>
      <c r="F201" s="93">
        <f>SUM(G201+H201)</f>
        <v>0</v>
      </c>
      <c r="G201" s="93">
        <v>0</v>
      </c>
      <c r="H201" s="93">
        <v>0</v>
      </c>
      <c r="I201" s="93">
        <f>SUM(E201+F201)</f>
        <v>12863.1</v>
      </c>
      <c r="J201" s="61">
        <v>12939.6</v>
      </c>
      <c r="K201" s="93">
        <f>SUM(L201+M201)</f>
        <v>0</v>
      </c>
      <c r="L201" s="93">
        <v>0</v>
      </c>
      <c r="M201" s="93">
        <v>0</v>
      </c>
      <c r="N201" s="93">
        <f>SUM(J201+K201)</f>
        <v>12939.6</v>
      </c>
    </row>
    <row r="202" spans="1:14" ht="47.25">
      <c r="A202" s="27">
        <v>17</v>
      </c>
      <c r="B202" s="97" t="s">
        <v>467</v>
      </c>
      <c r="C202" s="88" t="s">
        <v>468</v>
      </c>
      <c r="D202" s="89"/>
      <c r="E202" s="85">
        <f>SUM(E203)</f>
        <v>40828.4</v>
      </c>
      <c r="F202" s="85">
        <f>SUM(G202+H202)</f>
        <v>0</v>
      </c>
      <c r="G202" s="85">
        <f aca="true" t="shared" si="86" ref="G202:I205">SUM(G203)</f>
        <v>0</v>
      </c>
      <c r="H202" s="85">
        <f t="shared" si="86"/>
        <v>0</v>
      </c>
      <c r="I202" s="85">
        <f t="shared" si="86"/>
        <v>40828.4</v>
      </c>
      <c r="J202" s="85">
        <f>SUM(J203)</f>
        <v>73233.6</v>
      </c>
      <c r="K202" s="85">
        <f>SUM(L202+M202)</f>
        <v>0</v>
      </c>
      <c r="L202" s="85">
        <f aca="true" t="shared" si="87" ref="L202:N205">SUM(L203)</f>
        <v>0</v>
      </c>
      <c r="M202" s="85">
        <f t="shared" si="87"/>
        <v>0</v>
      </c>
      <c r="N202" s="85">
        <f t="shared" si="87"/>
        <v>73233.6</v>
      </c>
    </row>
    <row r="203" spans="1:14" ht="15.75">
      <c r="A203" s="27"/>
      <c r="B203" s="90" t="s">
        <v>469</v>
      </c>
      <c r="C203" s="151" t="s">
        <v>470</v>
      </c>
      <c r="D203" s="92"/>
      <c r="E203" s="61">
        <f>SUM(E204)</f>
        <v>40828.4</v>
      </c>
      <c r="F203" s="61">
        <f>SUM(F204)</f>
        <v>0</v>
      </c>
      <c r="G203" s="61">
        <f t="shared" si="86"/>
        <v>0</v>
      </c>
      <c r="H203" s="61">
        <f t="shared" si="86"/>
        <v>0</v>
      </c>
      <c r="I203" s="61">
        <f t="shared" si="86"/>
        <v>40828.4</v>
      </c>
      <c r="J203" s="61">
        <f>SUM(J204)</f>
        <v>73233.6</v>
      </c>
      <c r="K203" s="61">
        <f>SUM(K204)</f>
        <v>0</v>
      </c>
      <c r="L203" s="61">
        <f t="shared" si="87"/>
        <v>0</v>
      </c>
      <c r="M203" s="61">
        <f t="shared" si="87"/>
        <v>0</v>
      </c>
      <c r="N203" s="61">
        <f t="shared" si="87"/>
        <v>73233.6</v>
      </c>
    </row>
    <row r="204" spans="1:14" ht="31.5">
      <c r="A204" s="27"/>
      <c r="B204" s="34" t="s">
        <v>471</v>
      </c>
      <c r="C204" s="151" t="s">
        <v>472</v>
      </c>
      <c r="D204" s="92"/>
      <c r="E204" s="61">
        <f>SUM(E205)</f>
        <v>40828.4</v>
      </c>
      <c r="F204" s="61">
        <f>SUM(G204+H204)</f>
        <v>0</v>
      </c>
      <c r="G204" s="61">
        <f t="shared" si="86"/>
        <v>0</v>
      </c>
      <c r="H204" s="61">
        <f t="shared" si="86"/>
        <v>0</v>
      </c>
      <c r="I204" s="61">
        <f t="shared" si="86"/>
        <v>40828.4</v>
      </c>
      <c r="J204" s="61">
        <f>SUM(J205)</f>
        <v>73233.6</v>
      </c>
      <c r="K204" s="61">
        <f>SUM(L204+M204)</f>
        <v>0</v>
      </c>
      <c r="L204" s="61">
        <f t="shared" si="87"/>
        <v>0</v>
      </c>
      <c r="M204" s="61">
        <f t="shared" si="87"/>
        <v>0</v>
      </c>
      <c r="N204" s="61">
        <f t="shared" si="87"/>
        <v>73233.6</v>
      </c>
    </row>
    <row r="205" spans="1:14" ht="47.25">
      <c r="A205" s="27"/>
      <c r="B205" s="34" t="s">
        <v>473</v>
      </c>
      <c r="C205" s="151" t="s">
        <v>474</v>
      </c>
      <c r="D205" s="92"/>
      <c r="E205" s="61">
        <f>SUM(E206)</f>
        <v>40828.4</v>
      </c>
      <c r="F205" s="61">
        <f>SUM(G205+H205)</f>
        <v>0</v>
      </c>
      <c r="G205" s="61">
        <f t="shared" si="86"/>
        <v>0</v>
      </c>
      <c r="H205" s="61">
        <f t="shared" si="86"/>
        <v>0</v>
      </c>
      <c r="I205" s="61">
        <f t="shared" si="86"/>
        <v>40828.4</v>
      </c>
      <c r="J205" s="61">
        <f>SUM(J206)</f>
        <v>73233.6</v>
      </c>
      <c r="K205" s="61">
        <f>SUM(L205+M205)</f>
        <v>0</v>
      </c>
      <c r="L205" s="61">
        <f t="shared" si="87"/>
        <v>0</v>
      </c>
      <c r="M205" s="61">
        <f t="shared" si="87"/>
        <v>0</v>
      </c>
      <c r="N205" s="61">
        <f t="shared" si="87"/>
        <v>73233.6</v>
      </c>
    </row>
    <row r="206" spans="1:14" ht="47.25">
      <c r="A206" s="27"/>
      <c r="B206" s="29" t="s">
        <v>9</v>
      </c>
      <c r="C206" s="151" t="s">
        <v>474</v>
      </c>
      <c r="D206" s="92" t="s">
        <v>83</v>
      </c>
      <c r="E206" s="61">
        <v>40828.4</v>
      </c>
      <c r="F206" s="61">
        <f>SUM(G206+H206)</f>
        <v>0</v>
      </c>
      <c r="G206" s="93">
        <v>0</v>
      </c>
      <c r="H206" s="93">
        <v>0</v>
      </c>
      <c r="I206" s="93">
        <f>SUM(E206+F206)</f>
        <v>40828.4</v>
      </c>
      <c r="J206" s="61">
        <v>73233.6</v>
      </c>
      <c r="K206" s="61">
        <f>SUM(L206+M206)</f>
        <v>0</v>
      </c>
      <c r="L206" s="93">
        <v>0</v>
      </c>
      <c r="M206" s="93">
        <v>0</v>
      </c>
      <c r="N206" s="93">
        <f>SUM(J206+K206)</f>
        <v>73233.6</v>
      </c>
    </row>
    <row r="207" spans="1:14" ht="31.5">
      <c r="A207" s="27">
        <v>18</v>
      </c>
      <c r="B207" s="97" t="s">
        <v>365</v>
      </c>
      <c r="C207" s="88" t="s">
        <v>266</v>
      </c>
      <c r="D207" s="89"/>
      <c r="E207" s="85">
        <f aca="true" t="shared" si="88" ref="E207:N207">SUM(E210)</f>
        <v>20</v>
      </c>
      <c r="F207" s="85">
        <f t="shared" si="88"/>
        <v>0</v>
      </c>
      <c r="G207" s="85">
        <f t="shared" si="88"/>
        <v>0</v>
      </c>
      <c r="H207" s="85"/>
      <c r="I207" s="85">
        <f t="shared" si="88"/>
        <v>20</v>
      </c>
      <c r="J207" s="85">
        <f t="shared" si="88"/>
        <v>20</v>
      </c>
      <c r="K207" s="85">
        <f t="shared" si="88"/>
        <v>0</v>
      </c>
      <c r="L207" s="85">
        <f t="shared" si="88"/>
        <v>0</v>
      </c>
      <c r="M207" s="85">
        <f t="shared" si="88"/>
        <v>0</v>
      </c>
      <c r="N207" s="85">
        <f t="shared" si="88"/>
        <v>20</v>
      </c>
    </row>
    <row r="208" spans="1:14" ht="47.25">
      <c r="A208" s="29"/>
      <c r="B208" s="90" t="s">
        <v>368</v>
      </c>
      <c r="C208" s="91" t="s">
        <v>267</v>
      </c>
      <c r="D208" s="92"/>
      <c r="E208" s="61">
        <f>SUM(E211)</f>
        <v>20</v>
      </c>
      <c r="F208" s="61">
        <f>SUM(G208+H209)</f>
        <v>0</v>
      </c>
      <c r="G208" s="61">
        <f>SUM(G210)</f>
        <v>0</v>
      </c>
      <c r="H208" s="61">
        <f aca="true" t="shared" si="89" ref="G208:H210">SUM(H209)</f>
        <v>0</v>
      </c>
      <c r="I208" s="61">
        <f>SUM(I209)</f>
        <v>20</v>
      </c>
      <c r="J208" s="61">
        <f>SUM(J211)</f>
        <v>20</v>
      </c>
      <c r="K208" s="61">
        <f>SUM(L208+M209)</f>
        <v>0</v>
      </c>
      <c r="L208" s="61">
        <f>SUM(L210)</f>
        <v>0</v>
      </c>
      <c r="M208" s="61">
        <f aca="true" t="shared" si="90" ref="L208:M210">SUM(M209)</f>
        <v>0</v>
      </c>
      <c r="N208" s="61">
        <f>SUM(N209)</f>
        <v>20</v>
      </c>
    </row>
    <row r="209" spans="1:14" ht="157.5">
      <c r="A209" s="29"/>
      <c r="B209" s="90" t="s">
        <v>268</v>
      </c>
      <c r="C209" s="91" t="s">
        <v>269</v>
      </c>
      <c r="D209" s="92"/>
      <c r="E209" s="61">
        <f>SUM(E210)</f>
        <v>20</v>
      </c>
      <c r="F209" s="61">
        <f>SUM(G209+H210)</f>
        <v>0</v>
      </c>
      <c r="G209" s="61">
        <f t="shared" si="89"/>
        <v>0</v>
      </c>
      <c r="H209" s="61">
        <f>SUM(H211)</f>
        <v>0</v>
      </c>
      <c r="I209" s="61">
        <f>SUM(I211)</f>
        <v>20</v>
      </c>
      <c r="J209" s="61">
        <f>SUM(J210)</f>
        <v>20</v>
      </c>
      <c r="K209" s="61">
        <f>SUM(L209+M210)</f>
        <v>0</v>
      </c>
      <c r="L209" s="61">
        <f t="shared" si="90"/>
        <v>0</v>
      </c>
      <c r="M209" s="61">
        <f>SUM(M211)</f>
        <v>0</v>
      </c>
      <c r="N209" s="61">
        <f>SUM(N211)</f>
        <v>20</v>
      </c>
    </row>
    <row r="210" spans="1:14" ht="31.5">
      <c r="A210" s="29"/>
      <c r="B210" s="90" t="s">
        <v>195</v>
      </c>
      <c r="C210" s="91" t="s">
        <v>294</v>
      </c>
      <c r="D210" s="92"/>
      <c r="E210" s="61">
        <f>SUM(E211)</f>
        <v>20</v>
      </c>
      <c r="F210" s="61">
        <f>SUM(G210+H211)</f>
        <v>0</v>
      </c>
      <c r="G210" s="61">
        <f t="shared" si="89"/>
        <v>0</v>
      </c>
      <c r="H210" s="61">
        <f t="shared" si="89"/>
        <v>0</v>
      </c>
      <c r="I210" s="93">
        <f>SUM(E209+F209)</f>
        <v>20</v>
      </c>
      <c r="J210" s="61">
        <f>SUM(J211)</f>
        <v>20</v>
      </c>
      <c r="K210" s="61">
        <f>SUM(L210+M211)</f>
        <v>0</v>
      </c>
      <c r="L210" s="61">
        <f t="shared" si="90"/>
        <v>0</v>
      </c>
      <c r="M210" s="61">
        <f t="shared" si="90"/>
        <v>0</v>
      </c>
      <c r="N210" s="93">
        <f>SUM(J209+K209)</f>
        <v>20</v>
      </c>
    </row>
    <row r="211" spans="1:14" ht="47.25">
      <c r="A211" s="29"/>
      <c r="B211" s="90" t="s">
        <v>9</v>
      </c>
      <c r="C211" s="91" t="s">
        <v>294</v>
      </c>
      <c r="D211" s="92" t="s">
        <v>83</v>
      </c>
      <c r="E211" s="61">
        <v>20</v>
      </c>
      <c r="F211" s="61">
        <f>SUM(G211+H216)</f>
        <v>0</v>
      </c>
      <c r="G211" s="93">
        <v>0</v>
      </c>
      <c r="H211" s="61">
        <f>SUM(H216)</f>
        <v>0</v>
      </c>
      <c r="I211" s="93">
        <f>SUM(E210+F210)</f>
        <v>20</v>
      </c>
      <c r="J211" s="61">
        <v>20</v>
      </c>
      <c r="K211" s="61">
        <f>SUM(L211+M216)</f>
        <v>0</v>
      </c>
      <c r="L211" s="93">
        <v>0</v>
      </c>
      <c r="M211" s="61">
        <f>SUM(M216)</f>
        <v>0</v>
      </c>
      <c r="N211" s="93">
        <f>SUM(J210+K210)</f>
        <v>20</v>
      </c>
    </row>
    <row r="212" spans="1:14" ht="63">
      <c r="A212" s="27">
        <v>19</v>
      </c>
      <c r="B212" s="97" t="s">
        <v>237</v>
      </c>
      <c r="C212" s="140">
        <v>1700000000</v>
      </c>
      <c r="D212" s="89"/>
      <c r="E212" s="85">
        <f>SUM(E213)</f>
        <v>520</v>
      </c>
      <c r="F212" s="85">
        <f>SUM(G212+H212)</f>
        <v>0</v>
      </c>
      <c r="G212" s="85">
        <f aca="true" t="shared" si="91" ref="G212:I214">SUM(G213)</f>
        <v>0</v>
      </c>
      <c r="H212" s="85">
        <f t="shared" si="91"/>
        <v>0</v>
      </c>
      <c r="I212" s="85">
        <f t="shared" si="91"/>
        <v>520</v>
      </c>
      <c r="J212" s="85">
        <f>SUM(J213)</f>
        <v>520</v>
      </c>
      <c r="K212" s="85">
        <f>SUM(L212+M212)</f>
        <v>0</v>
      </c>
      <c r="L212" s="85">
        <f aca="true" t="shared" si="92" ref="L212:N214">SUM(L213)</f>
        <v>0</v>
      </c>
      <c r="M212" s="85">
        <f t="shared" si="92"/>
        <v>0</v>
      </c>
      <c r="N212" s="85">
        <f t="shared" si="92"/>
        <v>520</v>
      </c>
    </row>
    <row r="213" spans="1:14" ht="63">
      <c r="A213" s="29"/>
      <c r="B213" s="90" t="s">
        <v>56</v>
      </c>
      <c r="C213" s="94">
        <v>1710000000</v>
      </c>
      <c r="D213" s="92"/>
      <c r="E213" s="61">
        <f>SUM(E214)</f>
        <v>520</v>
      </c>
      <c r="F213" s="61">
        <f>SUM(F214)</f>
        <v>0</v>
      </c>
      <c r="G213" s="61">
        <f t="shared" si="91"/>
        <v>0</v>
      </c>
      <c r="H213" s="61">
        <f t="shared" si="91"/>
        <v>0</v>
      </c>
      <c r="I213" s="61">
        <f t="shared" si="91"/>
        <v>520</v>
      </c>
      <c r="J213" s="61">
        <f>SUM(J214)</f>
        <v>520</v>
      </c>
      <c r="K213" s="61">
        <f>SUM(K214)</f>
        <v>0</v>
      </c>
      <c r="L213" s="61">
        <f t="shared" si="92"/>
        <v>0</v>
      </c>
      <c r="M213" s="61">
        <f t="shared" si="92"/>
        <v>0</v>
      </c>
      <c r="N213" s="61">
        <f t="shared" si="92"/>
        <v>520</v>
      </c>
    </row>
    <row r="214" spans="1:14" ht="78.75">
      <c r="A214" s="29"/>
      <c r="B214" s="90" t="s">
        <v>461</v>
      </c>
      <c r="C214" s="94">
        <v>1710010750</v>
      </c>
      <c r="D214" s="92"/>
      <c r="E214" s="61">
        <f>SUM(E215)</f>
        <v>520</v>
      </c>
      <c r="F214" s="61">
        <f>SUM(G214+H214)</f>
        <v>0</v>
      </c>
      <c r="G214" s="61">
        <f t="shared" si="91"/>
        <v>0</v>
      </c>
      <c r="H214" s="61">
        <f t="shared" si="91"/>
        <v>0</v>
      </c>
      <c r="I214" s="61">
        <f t="shared" si="91"/>
        <v>520</v>
      </c>
      <c r="J214" s="61">
        <f>SUM(J215)</f>
        <v>520</v>
      </c>
      <c r="K214" s="61">
        <f>SUM(L214+M214)</f>
        <v>0</v>
      </c>
      <c r="L214" s="61">
        <f t="shared" si="92"/>
        <v>0</v>
      </c>
      <c r="M214" s="61">
        <f t="shared" si="92"/>
        <v>0</v>
      </c>
      <c r="N214" s="61">
        <f t="shared" si="92"/>
        <v>520</v>
      </c>
    </row>
    <row r="215" spans="1:14" ht="47.25">
      <c r="A215" s="29"/>
      <c r="B215" s="96" t="s">
        <v>86</v>
      </c>
      <c r="C215" s="94">
        <v>1710010700</v>
      </c>
      <c r="D215" s="92" t="s">
        <v>84</v>
      </c>
      <c r="E215" s="61">
        <v>520</v>
      </c>
      <c r="F215" s="61">
        <f>SUM(G215+H215)</f>
        <v>0</v>
      </c>
      <c r="G215" s="93">
        <v>0</v>
      </c>
      <c r="H215" s="93">
        <v>0</v>
      </c>
      <c r="I215" s="93">
        <f>SUM(E215+F215)</f>
        <v>520</v>
      </c>
      <c r="J215" s="61">
        <v>520</v>
      </c>
      <c r="K215" s="61">
        <f>SUM(L215+M215)</f>
        <v>0</v>
      </c>
      <c r="L215" s="93">
        <v>0</v>
      </c>
      <c r="M215" s="93">
        <v>0</v>
      </c>
      <c r="N215" s="93">
        <f>SUM(J215+K215)</f>
        <v>520</v>
      </c>
    </row>
    <row r="216" spans="1:14" ht="31.5">
      <c r="A216" s="27">
        <v>20</v>
      </c>
      <c r="B216" s="27" t="s">
        <v>271</v>
      </c>
      <c r="C216" s="36" t="s">
        <v>28</v>
      </c>
      <c r="D216" s="36"/>
      <c r="E216" s="30">
        <f>SUM(E217)</f>
        <v>500</v>
      </c>
      <c r="F216" s="30">
        <f aca="true" t="shared" si="93" ref="F216:N218">SUM(F217)</f>
        <v>0</v>
      </c>
      <c r="G216" s="30">
        <f t="shared" si="93"/>
        <v>0</v>
      </c>
      <c r="H216" s="30">
        <f t="shared" si="93"/>
        <v>0</v>
      </c>
      <c r="I216" s="30">
        <f t="shared" si="93"/>
        <v>500</v>
      </c>
      <c r="J216" s="30">
        <f>SUM(J217)</f>
        <v>500</v>
      </c>
      <c r="K216" s="30">
        <f t="shared" si="93"/>
        <v>0</v>
      </c>
      <c r="L216" s="30">
        <f t="shared" si="93"/>
        <v>0</v>
      </c>
      <c r="M216" s="30">
        <f t="shared" si="93"/>
        <v>0</v>
      </c>
      <c r="N216" s="30">
        <f t="shared" si="93"/>
        <v>500</v>
      </c>
    </row>
    <row r="217" spans="1:14" ht="31.5">
      <c r="A217" s="29"/>
      <c r="B217" s="29" t="s">
        <v>272</v>
      </c>
      <c r="C217" s="23" t="s">
        <v>29</v>
      </c>
      <c r="D217" s="23"/>
      <c r="E217" s="31">
        <f>SUM(E218)</f>
        <v>500</v>
      </c>
      <c r="F217" s="31">
        <f t="shared" si="93"/>
        <v>0</v>
      </c>
      <c r="G217" s="31">
        <f t="shared" si="93"/>
        <v>0</v>
      </c>
      <c r="H217" s="31">
        <f t="shared" si="93"/>
        <v>0</v>
      </c>
      <c r="I217" s="31">
        <f t="shared" si="93"/>
        <v>500</v>
      </c>
      <c r="J217" s="31">
        <f>SUM(J218)</f>
        <v>500</v>
      </c>
      <c r="K217" s="31">
        <f t="shared" si="93"/>
        <v>0</v>
      </c>
      <c r="L217" s="31">
        <f t="shared" si="93"/>
        <v>0</v>
      </c>
      <c r="M217" s="31">
        <f t="shared" si="93"/>
        <v>0</v>
      </c>
      <c r="N217" s="31">
        <f t="shared" si="93"/>
        <v>500</v>
      </c>
    </row>
    <row r="218" spans="1:14" ht="31.5">
      <c r="A218" s="29"/>
      <c r="B218" s="29" t="s">
        <v>273</v>
      </c>
      <c r="C218" s="23" t="s">
        <v>30</v>
      </c>
      <c r="D218" s="23"/>
      <c r="E218" s="31">
        <f>SUM(E219)</f>
        <v>500</v>
      </c>
      <c r="F218" s="31">
        <f>SUM(F219)</f>
        <v>0</v>
      </c>
      <c r="G218" s="31">
        <f>SUM(G219)</f>
        <v>0</v>
      </c>
      <c r="H218" s="31">
        <f t="shared" si="93"/>
        <v>0</v>
      </c>
      <c r="I218" s="31">
        <f t="shared" si="93"/>
        <v>500</v>
      </c>
      <c r="J218" s="31">
        <f>SUM(J219)</f>
        <v>500</v>
      </c>
      <c r="K218" s="31">
        <f>SUM(K219)</f>
        <v>0</v>
      </c>
      <c r="L218" s="31">
        <f>SUM(L219)</f>
        <v>0</v>
      </c>
      <c r="M218" s="31">
        <f t="shared" si="93"/>
        <v>0</v>
      </c>
      <c r="N218" s="31">
        <f t="shared" si="93"/>
        <v>500</v>
      </c>
    </row>
    <row r="219" spans="1:14" ht="31.5">
      <c r="A219" s="29"/>
      <c r="B219" s="29" t="s">
        <v>180</v>
      </c>
      <c r="C219" s="23" t="s">
        <v>30</v>
      </c>
      <c r="D219" s="23" t="s">
        <v>83</v>
      </c>
      <c r="E219" s="31">
        <v>500</v>
      </c>
      <c r="F219" s="12">
        <f>SUM(G219+H227)</f>
        <v>0</v>
      </c>
      <c r="G219" s="12">
        <v>0</v>
      </c>
      <c r="H219" s="31">
        <f>SUM(H227)</f>
        <v>0</v>
      </c>
      <c r="I219" s="12">
        <f>SUM(E218+F218)</f>
        <v>500</v>
      </c>
      <c r="J219" s="31">
        <v>500</v>
      </c>
      <c r="K219" s="12">
        <f>SUM(L219+M227)</f>
        <v>0</v>
      </c>
      <c r="L219" s="12">
        <v>0</v>
      </c>
      <c r="M219" s="31">
        <f>SUM(M227)</f>
        <v>0</v>
      </c>
      <c r="N219" s="12">
        <f>SUM(J218+K218)</f>
        <v>500</v>
      </c>
    </row>
    <row r="220" spans="1:14" ht="47.25">
      <c r="A220" s="27">
        <v>21</v>
      </c>
      <c r="B220" s="27" t="s">
        <v>475</v>
      </c>
      <c r="C220" s="36" t="s">
        <v>476</v>
      </c>
      <c r="D220" s="36"/>
      <c r="E220" s="30">
        <f aca="true" t="shared" si="94" ref="E220:N222">SUM(E221)</f>
        <v>0</v>
      </c>
      <c r="F220" s="30">
        <f t="shared" si="94"/>
        <v>0</v>
      </c>
      <c r="G220" s="30">
        <f t="shared" si="94"/>
        <v>0</v>
      </c>
      <c r="H220" s="30">
        <f t="shared" si="94"/>
        <v>0</v>
      </c>
      <c r="I220" s="30">
        <f t="shared" si="94"/>
        <v>0</v>
      </c>
      <c r="J220" s="30">
        <f t="shared" si="94"/>
        <v>0</v>
      </c>
      <c r="K220" s="30">
        <f t="shared" si="94"/>
        <v>0</v>
      </c>
      <c r="L220" s="30">
        <f t="shared" si="94"/>
        <v>0</v>
      </c>
      <c r="M220" s="30">
        <f t="shared" si="94"/>
        <v>0</v>
      </c>
      <c r="N220" s="30">
        <f t="shared" si="94"/>
        <v>0</v>
      </c>
    </row>
    <row r="221" spans="1:14" ht="31.5">
      <c r="A221" s="29"/>
      <c r="B221" s="29" t="s">
        <v>477</v>
      </c>
      <c r="C221" s="23" t="s">
        <v>478</v>
      </c>
      <c r="D221" s="23"/>
      <c r="E221" s="31">
        <f t="shared" si="94"/>
        <v>0</v>
      </c>
      <c r="F221" s="31">
        <f t="shared" si="94"/>
        <v>0</v>
      </c>
      <c r="G221" s="31">
        <f t="shared" si="94"/>
        <v>0</v>
      </c>
      <c r="H221" s="31">
        <f t="shared" si="94"/>
        <v>0</v>
      </c>
      <c r="I221" s="31">
        <f t="shared" si="94"/>
        <v>0</v>
      </c>
      <c r="J221" s="31">
        <f t="shared" si="94"/>
        <v>0</v>
      </c>
      <c r="K221" s="31">
        <f t="shared" si="94"/>
        <v>0</v>
      </c>
      <c r="L221" s="31">
        <f t="shared" si="94"/>
        <v>0</v>
      </c>
      <c r="M221" s="31">
        <f t="shared" si="94"/>
        <v>0</v>
      </c>
      <c r="N221" s="31">
        <f t="shared" si="94"/>
        <v>0</v>
      </c>
    </row>
    <row r="222" spans="1:14" ht="47.25">
      <c r="A222" s="29"/>
      <c r="B222" s="29" t="s">
        <v>600</v>
      </c>
      <c r="C222" s="23" t="s">
        <v>480</v>
      </c>
      <c r="D222" s="23"/>
      <c r="E222" s="31">
        <f t="shared" si="94"/>
        <v>0</v>
      </c>
      <c r="F222" s="31">
        <f t="shared" si="94"/>
        <v>0</v>
      </c>
      <c r="G222" s="31">
        <f t="shared" si="94"/>
        <v>0</v>
      </c>
      <c r="H222" s="31">
        <f t="shared" si="94"/>
        <v>0</v>
      </c>
      <c r="I222" s="31">
        <f t="shared" si="94"/>
        <v>0</v>
      </c>
      <c r="J222" s="31">
        <f t="shared" si="94"/>
        <v>0</v>
      </c>
      <c r="K222" s="31">
        <f t="shared" si="94"/>
        <v>0</v>
      </c>
      <c r="L222" s="31">
        <f t="shared" si="94"/>
        <v>0</v>
      </c>
      <c r="M222" s="31">
        <f t="shared" si="94"/>
        <v>0</v>
      </c>
      <c r="N222" s="31">
        <f t="shared" si="94"/>
        <v>0</v>
      </c>
    </row>
    <row r="223" spans="1:14" ht="47.25">
      <c r="A223" s="29"/>
      <c r="B223" s="90" t="s">
        <v>9</v>
      </c>
      <c r="C223" s="23" t="s">
        <v>480</v>
      </c>
      <c r="D223" s="92" t="s">
        <v>83</v>
      </c>
      <c r="E223" s="61">
        <v>0</v>
      </c>
      <c r="F223" s="61">
        <f aca="true" t="shared" si="95" ref="F223:F228">SUM(G223+H223)</f>
        <v>0</v>
      </c>
      <c r="G223" s="93">
        <v>0</v>
      </c>
      <c r="H223" s="93">
        <v>0</v>
      </c>
      <c r="I223" s="93">
        <f>SUM(E223+F223)</f>
        <v>0</v>
      </c>
      <c r="J223" s="61">
        <v>0</v>
      </c>
      <c r="K223" s="61">
        <f aca="true" t="shared" si="96" ref="K223:K228">SUM(L223+M223)</f>
        <v>0</v>
      </c>
      <c r="L223" s="93">
        <v>0</v>
      </c>
      <c r="M223" s="93">
        <v>0</v>
      </c>
      <c r="N223" s="93">
        <f>SUM(J223+K223)</f>
        <v>0</v>
      </c>
    </row>
    <row r="224" spans="1:14" ht="47.25">
      <c r="A224" s="27">
        <v>22</v>
      </c>
      <c r="B224" s="27" t="s">
        <v>481</v>
      </c>
      <c r="C224" s="36" t="s">
        <v>482</v>
      </c>
      <c r="D224" s="36"/>
      <c r="E224" s="30">
        <f>SUM(E225)</f>
        <v>90</v>
      </c>
      <c r="F224" s="30">
        <f t="shared" si="95"/>
        <v>0</v>
      </c>
      <c r="G224" s="30">
        <f aca="true" t="shared" si="97" ref="G224:I225">SUM(G225)</f>
        <v>0</v>
      </c>
      <c r="H224" s="30">
        <f t="shared" si="97"/>
        <v>0</v>
      </c>
      <c r="I224" s="30">
        <f t="shared" si="97"/>
        <v>90</v>
      </c>
      <c r="J224" s="30">
        <f>SUM(J225)</f>
        <v>110</v>
      </c>
      <c r="K224" s="30">
        <f t="shared" si="96"/>
        <v>0</v>
      </c>
      <c r="L224" s="30">
        <f aca="true" t="shared" si="98" ref="L224:N225">SUM(L225)</f>
        <v>0</v>
      </c>
      <c r="M224" s="30">
        <f t="shared" si="98"/>
        <v>0</v>
      </c>
      <c r="N224" s="30">
        <f t="shared" si="98"/>
        <v>110</v>
      </c>
    </row>
    <row r="225" spans="1:14" ht="31.5">
      <c r="A225" s="27"/>
      <c r="B225" s="29" t="s">
        <v>483</v>
      </c>
      <c r="C225" s="23" t="s">
        <v>484</v>
      </c>
      <c r="D225" s="23"/>
      <c r="E225" s="31">
        <f>SUM(E226)</f>
        <v>90</v>
      </c>
      <c r="F225" s="31">
        <f t="shared" si="95"/>
        <v>0</v>
      </c>
      <c r="G225" s="31">
        <f t="shared" si="97"/>
        <v>0</v>
      </c>
      <c r="H225" s="31">
        <f t="shared" si="97"/>
        <v>0</v>
      </c>
      <c r="I225" s="31">
        <f t="shared" si="97"/>
        <v>90</v>
      </c>
      <c r="J225" s="31">
        <f>SUM(J226)</f>
        <v>110</v>
      </c>
      <c r="K225" s="31">
        <f t="shared" si="96"/>
        <v>0</v>
      </c>
      <c r="L225" s="31">
        <f t="shared" si="98"/>
        <v>0</v>
      </c>
      <c r="M225" s="31">
        <f t="shared" si="98"/>
        <v>0</v>
      </c>
      <c r="N225" s="31">
        <f t="shared" si="98"/>
        <v>110</v>
      </c>
    </row>
    <row r="226" spans="1:14" ht="47.25">
      <c r="A226" s="27"/>
      <c r="B226" s="29" t="s">
        <v>485</v>
      </c>
      <c r="C226" s="23" t="s">
        <v>486</v>
      </c>
      <c r="D226" s="23"/>
      <c r="E226" s="31">
        <f>SUM(E227)</f>
        <v>90</v>
      </c>
      <c r="F226" s="31">
        <f t="shared" si="95"/>
        <v>0</v>
      </c>
      <c r="G226" s="31">
        <f>SUM(G227)</f>
        <v>0</v>
      </c>
      <c r="H226" s="31">
        <f>SUM(H227)</f>
        <v>0</v>
      </c>
      <c r="I226" s="31">
        <f>SUM(E226+F226)</f>
        <v>90</v>
      </c>
      <c r="J226" s="31">
        <f>SUM(J227)</f>
        <v>110</v>
      </c>
      <c r="K226" s="31">
        <f t="shared" si="96"/>
        <v>0</v>
      </c>
      <c r="L226" s="31">
        <f>SUM(L227)</f>
        <v>0</v>
      </c>
      <c r="M226" s="31">
        <f>SUM(M227)</f>
        <v>0</v>
      </c>
      <c r="N226" s="31">
        <f>SUM(J226+K226)</f>
        <v>110</v>
      </c>
    </row>
    <row r="227" spans="1:14" ht="47.25">
      <c r="A227" s="27"/>
      <c r="B227" s="29" t="s">
        <v>233</v>
      </c>
      <c r="C227" s="23" t="s">
        <v>486</v>
      </c>
      <c r="D227" s="23" t="s">
        <v>93</v>
      </c>
      <c r="E227" s="31">
        <v>90</v>
      </c>
      <c r="F227" s="31">
        <f t="shared" si="95"/>
        <v>0</v>
      </c>
      <c r="G227" s="12">
        <v>0</v>
      </c>
      <c r="H227" s="12">
        <v>0</v>
      </c>
      <c r="I227" s="12">
        <f>SUM(E227+F227)</f>
        <v>90</v>
      </c>
      <c r="J227" s="31">
        <v>110</v>
      </c>
      <c r="K227" s="31">
        <f t="shared" si="96"/>
        <v>0</v>
      </c>
      <c r="L227" s="12">
        <v>0</v>
      </c>
      <c r="M227" s="12">
        <v>0</v>
      </c>
      <c r="N227" s="12">
        <f>SUM(J227+K227)</f>
        <v>110</v>
      </c>
    </row>
    <row r="228" spans="1:14" ht="126">
      <c r="A228" s="27">
        <v>23</v>
      </c>
      <c r="B228" s="97" t="s">
        <v>487</v>
      </c>
      <c r="C228" s="88" t="s">
        <v>505</v>
      </c>
      <c r="D228" s="89"/>
      <c r="E228" s="85">
        <f>SUM(E229)</f>
        <v>50</v>
      </c>
      <c r="F228" s="85">
        <f t="shared" si="95"/>
        <v>0</v>
      </c>
      <c r="G228" s="85">
        <f aca="true" t="shared" si="99" ref="G228:K230">SUM(G229)</f>
        <v>0</v>
      </c>
      <c r="H228" s="85">
        <f t="shared" si="99"/>
        <v>0</v>
      </c>
      <c r="I228" s="85">
        <f t="shared" si="99"/>
        <v>50</v>
      </c>
      <c r="J228" s="85">
        <f>SUM(J229)</f>
        <v>50</v>
      </c>
      <c r="K228" s="85">
        <f t="shared" si="96"/>
        <v>0</v>
      </c>
      <c r="L228" s="85">
        <f aca="true" t="shared" si="100" ref="L228:N230">SUM(L229)</f>
        <v>0</v>
      </c>
      <c r="M228" s="85">
        <f t="shared" si="100"/>
        <v>0</v>
      </c>
      <c r="N228" s="85">
        <f t="shared" si="100"/>
        <v>50</v>
      </c>
    </row>
    <row r="229" spans="1:14" ht="47.25">
      <c r="A229" s="29"/>
      <c r="B229" s="90" t="s">
        <v>504</v>
      </c>
      <c r="C229" s="91" t="s">
        <v>506</v>
      </c>
      <c r="D229" s="92"/>
      <c r="E229" s="61">
        <f>SUM(E230)</f>
        <v>50</v>
      </c>
      <c r="F229" s="61">
        <f>SUM(F230)</f>
        <v>0</v>
      </c>
      <c r="G229" s="61">
        <f t="shared" si="99"/>
        <v>0</v>
      </c>
      <c r="H229" s="61">
        <f t="shared" si="99"/>
        <v>0</v>
      </c>
      <c r="I229" s="61">
        <f t="shared" si="99"/>
        <v>50</v>
      </c>
      <c r="J229" s="61">
        <f>SUM(J230)</f>
        <v>50</v>
      </c>
      <c r="K229" s="61">
        <f>SUM(K230)</f>
        <v>0</v>
      </c>
      <c r="L229" s="61">
        <f t="shared" si="100"/>
        <v>0</v>
      </c>
      <c r="M229" s="61">
        <f t="shared" si="100"/>
        <v>0</v>
      </c>
      <c r="N229" s="61">
        <f t="shared" si="100"/>
        <v>50</v>
      </c>
    </row>
    <row r="230" spans="1:14" ht="78.75">
      <c r="A230" s="29"/>
      <c r="B230" s="34" t="s">
        <v>503</v>
      </c>
      <c r="C230" s="91" t="s">
        <v>507</v>
      </c>
      <c r="D230" s="92"/>
      <c r="E230" s="61">
        <f>SUM(E231)</f>
        <v>50</v>
      </c>
      <c r="F230" s="61">
        <f>SUM(F231)</f>
        <v>0</v>
      </c>
      <c r="G230" s="61">
        <f t="shared" si="99"/>
        <v>0</v>
      </c>
      <c r="H230" s="61">
        <f t="shared" si="99"/>
        <v>0</v>
      </c>
      <c r="I230" s="61">
        <f t="shared" si="99"/>
        <v>50</v>
      </c>
      <c r="J230" s="61">
        <f t="shared" si="99"/>
        <v>50</v>
      </c>
      <c r="K230" s="61">
        <f t="shared" si="99"/>
        <v>0</v>
      </c>
      <c r="L230" s="61">
        <f t="shared" si="100"/>
        <v>0</v>
      </c>
      <c r="M230" s="61">
        <f t="shared" si="100"/>
        <v>0</v>
      </c>
      <c r="N230" s="61">
        <f t="shared" si="100"/>
        <v>50</v>
      </c>
    </row>
    <row r="231" spans="1:14" ht="47.25">
      <c r="A231" s="29"/>
      <c r="B231" s="29" t="s">
        <v>9</v>
      </c>
      <c r="C231" s="91" t="s">
        <v>507</v>
      </c>
      <c r="D231" s="92" t="s">
        <v>83</v>
      </c>
      <c r="E231" s="61">
        <v>50</v>
      </c>
      <c r="F231" s="61">
        <f>SUM(G231+H231)</f>
        <v>0</v>
      </c>
      <c r="G231" s="93">
        <v>0</v>
      </c>
      <c r="H231" s="93">
        <v>0</v>
      </c>
      <c r="I231" s="93">
        <f>SUM(E231+F231)</f>
        <v>50</v>
      </c>
      <c r="J231" s="61">
        <v>50</v>
      </c>
      <c r="K231" s="61">
        <f>SUM(L231+M231)</f>
        <v>0</v>
      </c>
      <c r="L231" s="93">
        <v>0</v>
      </c>
      <c r="M231" s="93">
        <v>0</v>
      </c>
      <c r="N231" s="93">
        <f>SUM(J231+K231)</f>
        <v>50</v>
      </c>
    </row>
    <row r="232" spans="1:14" ht="47.25">
      <c r="A232" s="27">
        <v>24</v>
      </c>
      <c r="B232" s="97" t="s">
        <v>534</v>
      </c>
      <c r="C232" s="88" t="s">
        <v>518</v>
      </c>
      <c r="D232" s="89"/>
      <c r="E232" s="85">
        <f aca="true" t="shared" si="101" ref="E232:N232">SUM(E233)</f>
        <v>0</v>
      </c>
      <c r="F232" s="85">
        <f t="shared" si="101"/>
        <v>0</v>
      </c>
      <c r="G232" s="85">
        <f t="shared" si="101"/>
        <v>0</v>
      </c>
      <c r="H232" s="85">
        <f t="shared" si="101"/>
        <v>0</v>
      </c>
      <c r="I232" s="85">
        <f t="shared" si="101"/>
        <v>0</v>
      </c>
      <c r="J232" s="85">
        <f t="shared" si="101"/>
        <v>0</v>
      </c>
      <c r="K232" s="85">
        <f t="shared" si="101"/>
        <v>0</v>
      </c>
      <c r="L232" s="85">
        <f t="shared" si="101"/>
        <v>0</v>
      </c>
      <c r="M232" s="85">
        <f t="shared" si="101"/>
        <v>0</v>
      </c>
      <c r="N232" s="85">
        <f t="shared" si="101"/>
        <v>0</v>
      </c>
    </row>
    <row r="233" spans="1:14" ht="31.5">
      <c r="A233" s="29"/>
      <c r="B233" s="90" t="s">
        <v>531</v>
      </c>
      <c r="C233" s="91" t="s">
        <v>519</v>
      </c>
      <c r="D233" s="92"/>
      <c r="E233" s="61">
        <f>SUM(E234)</f>
        <v>0</v>
      </c>
      <c r="F233" s="61">
        <f>SUM(G233)</f>
        <v>0</v>
      </c>
      <c r="G233" s="61">
        <f>SUM(G234)</f>
        <v>0</v>
      </c>
      <c r="H233" s="61">
        <f>SUM(H234+H240+H237)</f>
        <v>0</v>
      </c>
      <c r="I233" s="61">
        <f>SUM(E233+F233)</f>
        <v>0</v>
      </c>
      <c r="J233" s="61">
        <f>SUM(J234)</f>
        <v>0</v>
      </c>
      <c r="K233" s="61">
        <f>SUM(L233+M233)</f>
        <v>0</v>
      </c>
      <c r="L233" s="61">
        <f>SUM(L234)</f>
        <v>0</v>
      </c>
      <c r="M233" s="61">
        <f>SUM(M234+M240+M237)</f>
        <v>0</v>
      </c>
      <c r="N233" s="61">
        <f>SUM(J233+K233)</f>
        <v>0</v>
      </c>
    </row>
    <row r="234" spans="1:14" ht="31.5">
      <c r="A234" s="29"/>
      <c r="B234" s="90" t="s">
        <v>533</v>
      </c>
      <c r="C234" s="91" t="s">
        <v>522</v>
      </c>
      <c r="D234" s="92"/>
      <c r="E234" s="61">
        <f>SUM(E235)</f>
        <v>0</v>
      </c>
      <c r="F234" s="61">
        <f>SUM(G234+H235)</f>
        <v>0</v>
      </c>
      <c r="G234" s="61">
        <f>SUM(G235)</f>
        <v>0</v>
      </c>
      <c r="H234" s="93">
        <v>0</v>
      </c>
      <c r="I234" s="61">
        <f>SUM(E234+F234)</f>
        <v>0</v>
      </c>
      <c r="J234" s="61">
        <f>SUM(J235)</f>
        <v>0</v>
      </c>
      <c r="K234" s="61">
        <f>SUM(L234+M235)</f>
        <v>0</v>
      </c>
      <c r="L234" s="61">
        <f>SUM(L235)</f>
        <v>0</v>
      </c>
      <c r="M234" s="93">
        <v>0</v>
      </c>
      <c r="N234" s="61">
        <f>SUM(J234+K234)</f>
        <v>0</v>
      </c>
    </row>
    <row r="235" spans="1:14" ht="31.5">
      <c r="A235" s="29"/>
      <c r="B235" s="90" t="s">
        <v>178</v>
      </c>
      <c r="C235" s="91" t="s">
        <v>523</v>
      </c>
      <c r="D235" s="92"/>
      <c r="E235" s="61">
        <f>SUM(E236)</f>
        <v>0</v>
      </c>
      <c r="F235" s="61">
        <f>SUM(F236)</f>
        <v>0</v>
      </c>
      <c r="G235" s="61">
        <f>SUM(G236)</f>
        <v>0</v>
      </c>
      <c r="H235" s="61">
        <f>SUM(H236)</f>
        <v>0</v>
      </c>
      <c r="I235" s="61">
        <f>SUM(E234+F234)</f>
        <v>0</v>
      </c>
      <c r="J235" s="61">
        <f>SUM(J236)</f>
        <v>0</v>
      </c>
      <c r="K235" s="61">
        <f>SUM(K236)</f>
        <v>0</v>
      </c>
      <c r="L235" s="61">
        <f>SUM(L236)</f>
        <v>0</v>
      </c>
      <c r="M235" s="61">
        <f>SUM(M236)</f>
        <v>0</v>
      </c>
      <c r="N235" s="61">
        <f>SUM(J234+K234)</f>
        <v>0</v>
      </c>
    </row>
    <row r="236" spans="1:14" ht="47.25">
      <c r="A236" s="29"/>
      <c r="B236" s="90" t="s">
        <v>9</v>
      </c>
      <c r="C236" s="91" t="s">
        <v>523</v>
      </c>
      <c r="D236" s="92" t="s">
        <v>83</v>
      </c>
      <c r="E236" s="61">
        <v>0</v>
      </c>
      <c r="F236" s="61">
        <f>SUM(G236+H252)</f>
        <v>0</v>
      </c>
      <c r="G236" s="93">
        <v>0</v>
      </c>
      <c r="H236" s="61">
        <f>SUM(H252)</f>
        <v>0</v>
      </c>
      <c r="I236" s="61">
        <f>SUM(E236+F236)</f>
        <v>0</v>
      </c>
      <c r="J236" s="61">
        <v>0</v>
      </c>
      <c r="K236" s="61">
        <f>SUM(L236+M252)</f>
        <v>0</v>
      </c>
      <c r="L236" s="93">
        <v>0</v>
      </c>
      <c r="M236" s="61">
        <f>SUM(M252)</f>
        <v>0</v>
      </c>
      <c r="N236" s="61">
        <f>SUM(J236+K236)</f>
        <v>0</v>
      </c>
    </row>
    <row r="237" spans="1:14" ht="63">
      <c r="A237" s="27">
        <v>25</v>
      </c>
      <c r="B237" s="97" t="s">
        <v>524</v>
      </c>
      <c r="C237" s="88" t="s">
        <v>525</v>
      </c>
      <c r="D237" s="89"/>
      <c r="E237" s="85">
        <f>SUM(E238)</f>
        <v>500</v>
      </c>
      <c r="F237" s="85">
        <f aca="true" t="shared" si="102" ref="F237:N237">SUM(F238)</f>
        <v>0</v>
      </c>
      <c r="G237" s="85">
        <f t="shared" si="102"/>
        <v>0</v>
      </c>
      <c r="H237" s="85">
        <f t="shared" si="102"/>
        <v>0</v>
      </c>
      <c r="I237" s="85">
        <f t="shared" si="102"/>
        <v>500</v>
      </c>
      <c r="J237" s="85">
        <f t="shared" si="102"/>
        <v>500</v>
      </c>
      <c r="K237" s="85">
        <f t="shared" si="102"/>
        <v>0</v>
      </c>
      <c r="L237" s="85">
        <f t="shared" si="102"/>
        <v>0</v>
      </c>
      <c r="M237" s="85">
        <f t="shared" si="102"/>
        <v>0</v>
      </c>
      <c r="N237" s="85">
        <f t="shared" si="102"/>
        <v>500</v>
      </c>
    </row>
    <row r="238" spans="1:14" ht="31.5">
      <c r="A238" s="29"/>
      <c r="B238" s="90" t="s">
        <v>529</v>
      </c>
      <c r="C238" s="91" t="s">
        <v>526</v>
      </c>
      <c r="D238" s="92"/>
      <c r="E238" s="61">
        <f aca="true" t="shared" si="103" ref="E238:N238">SUM(E240)</f>
        <v>500</v>
      </c>
      <c r="F238" s="61">
        <f t="shared" si="103"/>
        <v>0</v>
      </c>
      <c r="G238" s="61">
        <f t="shared" si="103"/>
        <v>0</v>
      </c>
      <c r="H238" s="61">
        <f t="shared" si="103"/>
        <v>0</v>
      </c>
      <c r="I238" s="61">
        <f t="shared" si="103"/>
        <v>500</v>
      </c>
      <c r="J238" s="61">
        <f t="shared" si="103"/>
        <v>500</v>
      </c>
      <c r="K238" s="61">
        <f t="shared" si="103"/>
        <v>0</v>
      </c>
      <c r="L238" s="61">
        <f t="shared" si="103"/>
        <v>0</v>
      </c>
      <c r="M238" s="61">
        <f t="shared" si="103"/>
        <v>0</v>
      </c>
      <c r="N238" s="61">
        <f t="shared" si="103"/>
        <v>500</v>
      </c>
    </row>
    <row r="239" spans="1:14" ht="31.5">
      <c r="A239" s="29"/>
      <c r="B239" s="90" t="s">
        <v>530</v>
      </c>
      <c r="C239" s="91" t="s">
        <v>527</v>
      </c>
      <c r="D239" s="92"/>
      <c r="E239" s="61">
        <f>SUM(E240)</f>
        <v>500</v>
      </c>
      <c r="F239" s="61">
        <f>SUM(G239+H240)</f>
        <v>0</v>
      </c>
      <c r="G239" s="61">
        <f>SUM(G240)</f>
        <v>0</v>
      </c>
      <c r="H239" s="61">
        <f>SUM(H240)</f>
        <v>0</v>
      </c>
      <c r="I239" s="61">
        <f>SUM(E238+F238)</f>
        <v>500</v>
      </c>
      <c r="J239" s="61">
        <f>SUM(J240)</f>
        <v>500</v>
      </c>
      <c r="K239" s="61">
        <f>SUM(L239+M240)</f>
        <v>0</v>
      </c>
      <c r="L239" s="61">
        <f>SUM(L240)</f>
        <v>0</v>
      </c>
      <c r="M239" s="61">
        <f>SUM(M240)</f>
        <v>0</v>
      </c>
      <c r="N239" s="61">
        <f>SUM(J238+K238)</f>
        <v>500</v>
      </c>
    </row>
    <row r="240" spans="1:14" ht="47.25">
      <c r="A240" s="29"/>
      <c r="B240" s="90" t="s">
        <v>190</v>
      </c>
      <c r="C240" s="91" t="s">
        <v>528</v>
      </c>
      <c r="D240" s="92"/>
      <c r="E240" s="61">
        <f>SUM(E241)</f>
        <v>500</v>
      </c>
      <c r="F240" s="61">
        <f>SUM(G241:H241)</f>
        <v>0</v>
      </c>
      <c r="G240" s="61">
        <f>SUM(G241)</f>
        <v>0</v>
      </c>
      <c r="H240" s="61">
        <f>SUM(H241)</f>
        <v>0</v>
      </c>
      <c r="I240" s="61">
        <f>SUM(E239+F239)</f>
        <v>500</v>
      </c>
      <c r="J240" s="61">
        <f>SUM(J241)</f>
        <v>500</v>
      </c>
      <c r="K240" s="61">
        <f>SUM(L241:M241)</f>
        <v>0</v>
      </c>
      <c r="L240" s="61">
        <f>SUM(L241)</f>
        <v>0</v>
      </c>
      <c r="M240" s="61">
        <f>SUM(M241)</f>
        <v>0</v>
      </c>
      <c r="N240" s="61">
        <f>SUM(J239+K239)</f>
        <v>500</v>
      </c>
    </row>
    <row r="241" spans="1:14" ht="47.25">
      <c r="A241" s="29"/>
      <c r="B241" s="90" t="s">
        <v>9</v>
      </c>
      <c r="C241" s="91" t="s">
        <v>528</v>
      </c>
      <c r="D241" s="92" t="s">
        <v>83</v>
      </c>
      <c r="E241" s="61">
        <v>500</v>
      </c>
      <c r="F241" s="61">
        <f>SUM(G241+H242)</f>
        <v>0</v>
      </c>
      <c r="G241" s="93">
        <v>0</v>
      </c>
      <c r="H241" s="61">
        <f>SUM(H242)</f>
        <v>0</v>
      </c>
      <c r="I241" s="61">
        <f>SUM(E240+F240)</f>
        <v>500</v>
      </c>
      <c r="J241" s="61">
        <v>500</v>
      </c>
      <c r="K241" s="61">
        <f>SUM(L241+M242)</f>
        <v>0</v>
      </c>
      <c r="L241" s="93">
        <v>0</v>
      </c>
      <c r="M241" s="61">
        <f>SUM(M242)</f>
        <v>0</v>
      </c>
      <c r="N241" s="61">
        <f>SUM(J240+K240)</f>
        <v>500</v>
      </c>
    </row>
    <row r="242" spans="1:14" ht="31.5">
      <c r="A242" s="27">
        <v>26</v>
      </c>
      <c r="B242" s="97" t="s">
        <v>215</v>
      </c>
      <c r="C242" s="88" t="s">
        <v>490</v>
      </c>
      <c r="D242" s="89"/>
      <c r="E242" s="85">
        <f aca="true" t="shared" si="104" ref="E242:G247">SUM(E243)</f>
        <v>30</v>
      </c>
      <c r="F242" s="87">
        <f t="shared" si="104"/>
        <v>0</v>
      </c>
      <c r="G242" s="87">
        <f t="shared" si="104"/>
        <v>0</v>
      </c>
      <c r="H242" s="87"/>
      <c r="I242" s="87">
        <f>SUM(E242+F242)</f>
        <v>30</v>
      </c>
      <c r="J242" s="85">
        <f aca="true" t="shared" si="105" ref="J242:L247">SUM(J243)</f>
        <v>30</v>
      </c>
      <c r="K242" s="87">
        <f t="shared" si="105"/>
        <v>0</v>
      </c>
      <c r="L242" s="87">
        <f t="shared" si="105"/>
        <v>0</v>
      </c>
      <c r="M242" s="87"/>
      <c r="N242" s="87">
        <f>SUM(J242+K242)</f>
        <v>30</v>
      </c>
    </row>
    <row r="243" spans="1:14" ht="31.5">
      <c r="A243" s="29"/>
      <c r="B243" s="90" t="s">
        <v>216</v>
      </c>
      <c r="C243" s="91" t="s">
        <v>491</v>
      </c>
      <c r="D243" s="92"/>
      <c r="E243" s="61">
        <f>SUM(E245)</f>
        <v>30</v>
      </c>
      <c r="F243" s="93">
        <f>SUM(F245)</f>
        <v>0</v>
      </c>
      <c r="G243" s="93">
        <f>SUM(G245)</f>
        <v>0</v>
      </c>
      <c r="H243" s="93"/>
      <c r="I243" s="93">
        <f>SUM(E243+F243)</f>
        <v>30</v>
      </c>
      <c r="J243" s="61">
        <f>SUM(J245)</f>
        <v>30</v>
      </c>
      <c r="K243" s="93">
        <f>SUM(K245)</f>
        <v>0</v>
      </c>
      <c r="L243" s="93">
        <f>SUM(L245)</f>
        <v>0</v>
      </c>
      <c r="M243" s="93"/>
      <c r="N243" s="93">
        <f>SUM(J243+K243)</f>
        <v>30</v>
      </c>
    </row>
    <row r="244" spans="1:14" ht="31.5">
      <c r="A244" s="29"/>
      <c r="B244" s="90" t="s">
        <v>492</v>
      </c>
      <c r="C244" s="91" t="s">
        <v>493</v>
      </c>
      <c r="D244" s="92"/>
      <c r="E244" s="61">
        <f aca="true" t="shared" si="106" ref="E244:N244">SUM(E245)</f>
        <v>30</v>
      </c>
      <c r="F244" s="61">
        <f t="shared" si="106"/>
        <v>0</v>
      </c>
      <c r="G244" s="61">
        <f t="shared" si="106"/>
        <v>0</v>
      </c>
      <c r="H244" s="61">
        <f t="shared" si="106"/>
        <v>0</v>
      </c>
      <c r="I244" s="61">
        <f t="shared" si="106"/>
        <v>30</v>
      </c>
      <c r="J244" s="61">
        <f t="shared" si="106"/>
        <v>30</v>
      </c>
      <c r="K244" s="61">
        <f t="shared" si="106"/>
        <v>0</v>
      </c>
      <c r="L244" s="61">
        <f t="shared" si="106"/>
        <v>0</v>
      </c>
      <c r="M244" s="61">
        <f t="shared" si="106"/>
        <v>0</v>
      </c>
      <c r="N244" s="61">
        <f t="shared" si="106"/>
        <v>30</v>
      </c>
    </row>
    <row r="245" spans="1:14" ht="47.25">
      <c r="A245" s="29"/>
      <c r="B245" s="90" t="s">
        <v>494</v>
      </c>
      <c r="C245" s="91" t="s">
        <v>495</v>
      </c>
      <c r="D245" s="92"/>
      <c r="E245" s="61">
        <f t="shared" si="104"/>
        <v>30</v>
      </c>
      <c r="F245" s="93">
        <f t="shared" si="104"/>
        <v>0</v>
      </c>
      <c r="G245" s="93">
        <f t="shared" si="104"/>
        <v>0</v>
      </c>
      <c r="H245" s="93"/>
      <c r="I245" s="93">
        <f>SUM(E245+F245)</f>
        <v>30</v>
      </c>
      <c r="J245" s="61">
        <f t="shared" si="105"/>
        <v>30</v>
      </c>
      <c r="K245" s="93">
        <f t="shared" si="105"/>
        <v>0</v>
      </c>
      <c r="L245" s="93">
        <f t="shared" si="105"/>
        <v>0</v>
      </c>
      <c r="M245" s="93"/>
      <c r="N245" s="93">
        <f>SUM(J245+K245)</f>
        <v>30</v>
      </c>
    </row>
    <row r="246" spans="1:14" ht="31.5">
      <c r="A246" s="29"/>
      <c r="B246" s="90" t="s">
        <v>488</v>
      </c>
      <c r="C246" s="91" t="s">
        <v>495</v>
      </c>
      <c r="D246" s="92" t="s">
        <v>496</v>
      </c>
      <c r="E246" s="61">
        <v>30</v>
      </c>
      <c r="F246" s="93">
        <f>SUM(G246+H246)</f>
        <v>0</v>
      </c>
      <c r="G246" s="93">
        <v>0</v>
      </c>
      <c r="H246" s="93"/>
      <c r="I246" s="93">
        <f>SUM(E246+F246)</f>
        <v>30</v>
      </c>
      <c r="J246" s="61">
        <v>30</v>
      </c>
      <c r="K246" s="93">
        <f>SUM(L246+M246)</f>
        <v>0</v>
      </c>
      <c r="L246" s="93">
        <v>0</v>
      </c>
      <c r="M246" s="93"/>
      <c r="N246" s="93">
        <f>SUM(J246+K246)</f>
        <v>30</v>
      </c>
    </row>
    <row r="247" spans="1:14" ht="15.75">
      <c r="A247" s="27">
        <v>25</v>
      </c>
      <c r="B247" s="27" t="s">
        <v>647</v>
      </c>
      <c r="C247" s="88"/>
      <c r="D247" s="88"/>
      <c r="E247" s="85">
        <f t="shared" si="104"/>
        <v>6432.8</v>
      </c>
      <c r="F247" s="87">
        <f t="shared" si="104"/>
        <v>0</v>
      </c>
      <c r="G247" s="87">
        <f t="shared" si="104"/>
        <v>0</v>
      </c>
      <c r="H247" s="87"/>
      <c r="I247" s="87">
        <f>SUM(E247+F247)</f>
        <v>6432.8</v>
      </c>
      <c r="J247" s="85">
        <f t="shared" si="105"/>
        <v>12450.8</v>
      </c>
      <c r="K247" s="87">
        <f t="shared" si="105"/>
        <v>0</v>
      </c>
      <c r="L247" s="87">
        <f t="shared" si="105"/>
        <v>0</v>
      </c>
      <c r="M247" s="87"/>
      <c r="N247" s="87">
        <f>SUM(J247+K247)</f>
        <v>12450.8</v>
      </c>
    </row>
    <row r="248" spans="1:14" ht="15.75">
      <c r="A248" s="29"/>
      <c r="B248" s="29" t="s">
        <v>647</v>
      </c>
      <c r="C248" s="91"/>
      <c r="D248" s="91"/>
      <c r="E248" s="61">
        <v>6432.8</v>
      </c>
      <c r="F248" s="93">
        <f>SUM(G248)</f>
        <v>0</v>
      </c>
      <c r="G248" s="93">
        <v>0</v>
      </c>
      <c r="H248" s="93"/>
      <c r="I248" s="93">
        <f>SUM(E248+F248)</f>
        <v>6432.8</v>
      </c>
      <c r="J248" s="61">
        <v>12450.8</v>
      </c>
      <c r="K248" s="93">
        <f>SUM(K250)</f>
        <v>0</v>
      </c>
      <c r="L248" s="93">
        <f>SUM(L250)</f>
        <v>0</v>
      </c>
      <c r="M248" s="93"/>
      <c r="N248" s="93">
        <f>SUM(J248+K248)</f>
        <v>12450.8</v>
      </c>
    </row>
    <row r="249" spans="1:9" ht="15.75">
      <c r="A249" s="29"/>
      <c r="B249" s="29"/>
      <c r="C249" s="91"/>
      <c r="D249" s="91"/>
      <c r="E249" s="152"/>
      <c r="F249" s="153"/>
      <c r="G249" s="153"/>
      <c r="H249" s="153"/>
      <c r="I249" s="153"/>
    </row>
    <row r="250" spans="1:9" ht="18.75">
      <c r="A250" s="29"/>
      <c r="B250" s="34"/>
      <c r="C250" s="29"/>
      <c r="D250" s="154"/>
      <c r="E250" s="29"/>
      <c r="F250" s="155"/>
      <c r="G250" s="156"/>
      <c r="H250" s="156"/>
      <c r="I250" s="155"/>
    </row>
    <row r="251" spans="1:12" ht="18.75">
      <c r="A251" s="162" t="s">
        <v>592</v>
      </c>
      <c r="B251" s="162"/>
      <c r="C251" s="162"/>
      <c r="D251" s="162"/>
      <c r="E251" s="162"/>
      <c r="F251" s="162"/>
      <c r="G251" s="162"/>
      <c r="H251" s="162"/>
      <c r="I251" s="21"/>
      <c r="J251" s="21"/>
      <c r="K251" s="14"/>
      <c r="L251" s="14"/>
    </row>
    <row r="252" spans="1:12" ht="18.75">
      <c r="A252" s="17" t="s">
        <v>590</v>
      </c>
      <c r="B252" s="17"/>
      <c r="C252" s="52"/>
      <c r="D252" s="15"/>
      <c r="E252" s="22"/>
      <c r="F252" s="18"/>
      <c r="G252" s="21"/>
      <c r="H252" s="21"/>
      <c r="I252" s="21"/>
      <c r="J252" s="21"/>
      <c r="K252" s="14"/>
      <c r="L252" s="14"/>
    </row>
    <row r="253" spans="1:14" ht="18.75">
      <c r="A253" s="163" t="s">
        <v>650</v>
      </c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</row>
  </sheetData>
  <sheetProtection/>
  <mergeCells count="14">
    <mergeCell ref="C1:N1"/>
    <mergeCell ref="C2:N2"/>
    <mergeCell ref="B3:N3"/>
    <mergeCell ref="B4:N4"/>
    <mergeCell ref="B5:N5"/>
    <mergeCell ref="C7:N7"/>
    <mergeCell ref="A251:H251"/>
    <mergeCell ref="A253:N253"/>
    <mergeCell ref="C8:N8"/>
    <mergeCell ref="B9:N9"/>
    <mergeCell ref="B10:N10"/>
    <mergeCell ref="B11:N11"/>
    <mergeCell ref="A13:N13"/>
    <mergeCell ref="B14:N14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AK4335"/>
  <sheetViews>
    <sheetView workbookViewId="0" topLeftCell="A1">
      <selection activeCell="AS20" sqref="AS20"/>
    </sheetView>
  </sheetViews>
  <sheetFormatPr defaultColWidth="9.00390625" defaultRowHeight="12.75"/>
  <cols>
    <col min="1" max="1" width="4.00390625" style="3" customWidth="1"/>
    <col min="2" max="2" width="41.875" style="3" customWidth="1"/>
    <col min="3" max="3" width="5.25390625" style="3" customWidth="1"/>
    <col min="4" max="4" width="4.75390625" style="3" customWidth="1"/>
    <col min="5" max="5" width="5.25390625" style="3" customWidth="1"/>
    <col min="6" max="6" width="14.00390625" style="3" customWidth="1"/>
    <col min="7" max="7" width="4.25390625" style="3" customWidth="1"/>
    <col min="8" max="8" width="9.625" style="3" hidden="1" customWidth="1"/>
    <col min="9" max="9" width="8.125" style="3" hidden="1" customWidth="1"/>
    <col min="10" max="10" width="9.375" style="3" hidden="1" customWidth="1"/>
    <col min="11" max="11" width="8.75390625" style="3" hidden="1" customWidth="1"/>
    <col min="12" max="12" width="12.375" style="3" customWidth="1"/>
    <col min="13" max="13" width="6.00390625" style="3" hidden="1" customWidth="1"/>
    <col min="14" max="14" width="10.25390625" style="3" hidden="1" customWidth="1"/>
    <col min="15" max="16" width="11.375" style="3" hidden="1" customWidth="1"/>
    <col min="17" max="17" width="9.00390625" style="3" hidden="1" customWidth="1"/>
    <col min="18" max="24" width="9.125" style="3" hidden="1" customWidth="1"/>
    <col min="25" max="25" width="0.2421875" style="3" hidden="1" customWidth="1"/>
    <col min="26" max="26" width="0.37109375" style="3" hidden="1" customWidth="1"/>
    <col min="27" max="33" width="9.125" style="3" hidden="1" customWidth="1"/>
    <col min="34" max="34" width="3.875" style="3" hidden="1" customWidth="1"/>
    <col min="35" max="16384" width="9.125" style="3" customWidth="1"/>
  </cols>
  <sheetData>
    <row r="1" spans="2:12" ht="18.75">
      <c r="B1" s="168" t="s">
        <v>697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ht="17.25" customHeight="1">
      <c r="B2" s="165" t="s">
        <v>515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9.5" customHeight="1">
      <c r="B3" s="165" t="s">
        <v>127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8.75">
      <c r="A4" s="1"/>
      <c r="B4" s="165" t="s">
        <v>120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8.75">
      <c r="A5" s="1"/>
      <c r="B5" s="165" t="s">
        <v>707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8.7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0.25" customHeight="1">
      <c r="A7" s="1"/>
      <c r="B7" s="168" t="s">
        <v>597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21" customHeight="1">
      <c r="A8" s="1"/>
      <c r="B8" s="165" t="s">
        <v>515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22.5" customHeight="1">
      <c r="A9" s="1"/>
      <c r="B9" s="165" t="s">
        <v>127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ht="21" customHeight="1">
      <c r="A10" s="1"/>
      <c r="B10" s="165" t="s">
        <v>120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ht="24" customHeight="1">
      <c r="A11" s="1"/>
      <c r="B11" s="165" t="s">
        <v>548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14.25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3"/>
    </row>
    <row r="13" spans="1:12" s="5" customFormat="1" ht="2.2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7" s="6" customFormat="1" ht="43.5" customHeight="1">
      <c r="A14" s="170" t="s">
        <v>409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79"/>
      <c r="N14" s="79"/>
      <c r="O14" s="79"/>
      <c r="P14" s="79"/>
      <c r="Q14" s="50"/>
    </row>
    <row r="15" spans="1:17" s="6" customFormat="1" ht="7.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40"/>
      <c r="N15" s="40"/>
      <c r="O15" s="40"/>
      <c r="P15" s="40"/>
      <c r="Q15" s="50"/>
    </row>
    <row r="16" spans="1:17" s="7" customFormat="1" ht="15.75" customHeight="1">
      <c r="A16" s="1"/>
      <c r="B16" s="1"/>
      <c r="C16" s="1"/>
      <c r="D16" s="1"/>
      <c r="E16" s="1"/>
      <c r="F16" s="169" t="s">
        <v>147</v>
      </c>
      <c r="G16" s="169"/>
      <c r="H16" s="169"/>
      <c r="I16" s="169"/>
      <c r="J16" s="169"/>
      <c r="K16" s="169"/>
      <c r="L16" s="169"/>
      <c r="Q16" s="16"/>
    </row>
    <row r="17" spans="1:17" s="8" customFormat="1" ht="29.25" customHeight="1">
      <c r="A17" s="48" t="s">
        <v>75</v>
      </c>
      <c r="B17" s="48" t="s">
        <v>76</v>
      </c>
      <c r="C17" s="48" t="s">
        <v>13</v>
      </c>
      <c r="D17" s="48" t="s">
        <v>77</v>
      </c>
      <c r="E17" s="48" t="s">
        <v>78</v>
      </c>
      <c r="F17" s="48" t="s">
        <v>153</v>
      </c>
      <c r="G17" s="48" t="s">
        <v>154</v>
      </c>
      <c r="H17" s="48" t="s">
        <v>142</v>
      </c>
      <c r="I17" s="48" t="s">
        <v>69</v>
      </c>
      <c r="J17" s="48" t="s">
        <v>70</v>
      </c>
      <c r="K17" s="48" t="s">
        <v>14</v>
      </c>
      <c r="L17" s="48" t="s">
        <v>119</v>
      </c>
      <c r="M17" s="115"/>
      <c r="N17" s="35"/>
      <c r="P17" s="78"/>
      <c r="Q17" s="51"/>
    </row>
    <row r="18" spans="1:17" ht="15" customHeight="1">
      <c r="A18" s="83"/>
      <c r="B18" s="83" t="s">
        <v>126</v>
      </c>
      <c r="C18" s="49">
        <v>992</v>
      </c>
      <c r="D18" s="49"/>
      <c r="E18" s="49"/>
      <c r="F18" s="49"/>
      <c r="G18" s="84"/>
      <c r="H18" s="85">
        <f>SUM(H20+H82+H123+H162+H245+H252+H273+H293+H308)</f>
        <v>614895.9</v>
      </c>
      <c r="I18" s="85">
        <f>SUM(I20+I82+I123+I162+I245+I252+I273+I293+I308)</f>
        <v>1.8474111129762605E-13</v>
      </c>
      <c r="J18" s="85">
        <f>SUM(J20+J82+J123+J162+J245+J252+J273+J293+J308)</f>
        <v>1.8474111129762605E-13</v>
      </c>
      <c r="K18" s="85">
        <f>SUM(K20+K82+K123+K162+K245+K252+K273+K293+K308)</f>
        <v>0</v>
      </c>
      <c r="L18" s="85">
        <f>SUM(H18:I18)</f>
        <v>614895.9</v>
      </c>
      <c r="M18" s="116"/>
      <c r="P18" s="77"/>
      <c r="Q18" s="14"/>
    </row>
    <row r="19" spans="1:31" ht="16.5" customHeight="1">
      <c r="A19" s="83"/>
      <c r="B19" s="86" t="s">
        <v>125</v>
      </c>
      <c r="C19" s="53"/>
      <c r="D19" s="49"/>
      <c r="E19" s="49"/>
      <c r="F19" s="49"/>
      <c r="G19" s="84"/>
      <c r="H19" s="85"/>
      <c r="I19" s="61"/>
      <c r="J19" s="87"/>
      <c r="K19" s="87"/>
      <c r="L19" s="87"/>
      <c r="M19" s="116"/>
      <c r="P19" s="77"/>
      <c r="Q19" s="14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1:17" ht="17.25" customHeight="1">
      <c r="A20" s="83" t="s">
        <v>121</v>
      </c>
      <c r="B20" s="83" t="s">
        <v>65</v>
      </c>
      <c r="C20" s="49">
        <v>992</v>
      </c>
      <c r="D20" s="88" t="s">
        <v>80</v>
      </c>
      <c r="E20" s="88"/>
      <c r="F20" s="88"/>
      <c r="G20" s="89"/>
      <c r="H20" s="85">
        <f>SUM(H21+H31+H41+H49+H26)</f>
        <v>69872.90000000001</v>
      </c>
      <c r="I20" s="85">
        <f>SUM(I21+I31+I41+I49+I26)</f>
        <v>-250.29999999999998</v>
      </c>
      <c r="J20" s="85">
        <f>SUM(J21+J31+J41+J49+J26)</f>
        <v>-250.29999999999998</v>
      </c>
      <c r="K20" s="85">
        <f>SUM(K21+K31+K41+K49+K26)</f>
        <v>0</v>
      </c>
      <c r="L20" s="85">
        <f>SUM(L21+L31+L41+L49+L26)</f>
        <v>69622.6</v>
      </c>
      <c r="M20" s="116"/>
      <c r="P20" s="77"/>
      <c r="Q20" s="14"/>
    </row>
    <row r="21" spans="1:17" ht="69.75" customHeight="1">
      <c r="A21" s="86"/>
      <c r="B21" s="90" t="s">
        <v>66</v>
      </c>
      <c r="C21" s="53">
        <v>992</v>
      </c>
      <c r="D21" s="91" t="s">
        <v>80</v>
      </c>
      <c r="E21" s="91" t="s">
        <v>81</v>
      </c>
      <c r="F21" s="91"/>
      <c r="G21" s="92"/>
      <c r="H21" s="61">
        <f>H22</f>
        <v>1949.6</v>
      </c>
      <c r="I21" s="61">
        <f aca="true" t="shared" si="0" ref="I21:I81">SUM(J21+K21)</f>
        <v>0</v>
      </c>
      <c r="J21" s="93">
        <f>SUM(J22)</f>
        <v>0</v>
      </c>
      <c r="K21" s="93">
        <f>SUM(K22)</f>
        <v>0</v>
      </c>
      <c r="L21" s="93">
        <f>SUM(H21+I21)</f>
        <v>1949.6</v>
      </c>
      <c r="M21" s="116"/>
      <c r="P21" s="77"/>
      <c r="Q21" s="14"/>
    </row>
    <row r="22" spans="1:17" ht="64.5" customHeight="1">
      <c r="A22" s="86"/>
      <c r="B22" s="90" t="s">
        <v>156</v>
      </c>
      <c r="C22" s="53">
        <v>992</v>
      </c>
      <c r="D22" s="91" t="s">
        <v>80</v>
      </c>
      <c r="E22" s="91" t="s">
        <v>81</v>
      </c>
      <c r="F22" s="94">
        <v>5000000000</v>
      </c>
      <c r="G22" s="92"/>
      <c r="H22" s="61">
        <f>H23</f>
        <v>1949.6</v>
      </c>
      <c r="I22" s="61">
        <f t="shared" si="0"/>
        <v>0</v>
      </c>
      <c r="J22" s="93">
        <f>SUM(J23)</f>
        <v>0</v>
      </c>
      <c r="K22" s="93">
        <f>SUM(K23)</f>
        <v>0</v>
      </c>
      <c r="L22" s="93">
        <f>SUM(H22+I22)</f>
        <v>1949.6</v>
      </c>
      <c r="M22" s="116"/>
      <c r="P22" s="77"/>
      <c r="Q22" s="14"/>
    </row>
    <row r="23" spans="1:17" ht="46.5" customHeight="1">
      <c r="A23" s="86"/>
      <c r="B23" s="90" t="s">
        <v>157</v>
      </c>
      <c r="C23" s="53">
        <v>992</v>
      </c>
      <c r="D23" s="91" t="s">
        <v>80</v>
      </c>
      <c r="E23" s="91" t="s">
        <v>81</v>
      </c>
      <c r="F23" s="94">
        <v>5010000000</v>
      </c>
      <c r="G23" s="92"/>
      <c r="H23" s="61">
        <f>SUM(H25)</f>
        <v>1949.6</v>
      </c>
      <c r="I23" s="61">
        <f t="shared" si="0"/>
        <v>0</v>
      </c>
      <c r="J23" s="61">
        <f>SUM(J24)</f>
        <v>0</v>
      </c>
      <c r="K23" s="61">
        <f>SUM(K24+K28+K30+K32)</f>
        <v>0</v>
      </c>
      <c r="L23" s="93">
        <f>SUM(H23+I23)</f>
        <v>1949.6</v>
      </c>
      <c r="M23" s="116"/>
      <c r="P23" s="77"/>
      <c r="Q23" s="14"/>
    </row>
    <row r="24" spans="1:17" ht="32.25" customHeight="1">
      <c r="A24" s="86"/>
      <c r="B24" s="90" t="s">
        <v>149</v>
      </c>
      <c r="C24" s="53">
        <v>992</v>
      </c>
      <c r="D24" s="91" t="s">
        <v>80</v>
      </c>
      <c r="E24" s="91" t="s">
        <v>81</v>
      </c>
      <c r="F24" s="94">
        <v>5010000190</v>
      </c>
      <c r="G24" s="92"/>
      <c r="H24" s="61">
        <f>SUM(H25)</f>
        <v>1949.6</v>
      </c>
      <c r="I24" s="61">
        <f t="shared" si="0"/>
        <v>0</v>
      </c>
      <c r="J24" s="61">
        <f>SUM(J25)</f>
        <v>0</v>
      </c>
      <c r="K24" s="61">
        <f>SUM(K25)</f>
        <v>0</v>
      </c>
      <c r="L24" s="61">
        <f>SUM(L25)</f>
        <v>1949.6</v>
      </c>
      <c r="M24" s="116"/>
      <c r="P24" s="77"/>
      <c r="Q24" s="14"/>
    </row>
    <row r="25" spans="1:17" ht="93.75" customHeight="1">
      <c r="A25" s="86"/>
      <c r="B25" s="90" t="s">
        <v>12</v>
      </c>
      <c r="C25" s="53">
        <v>992</v>
      </c>
      <c r="D25" s="91" t="s">
        <v>80</v>
      </c>
      <c r="E25" s="91" t="s">
        <v>81</v>
      </c>
      <c r="F25" s="94">
        <v>5010000190</v>
      </c>
      <c r="G25" s="92" t="s">
        <v>82</v>
      </c>
      <c r="H25" s="61">
        <v>1949.6</v>
      </c>
      <c r="I25" s="61">
        <f t="shared" si="0"/>
        <v>0</v>
      </c>
      <c r="J25" s="93">
        <v>0</v>
      </c>
      <c r="K25" s="93">
        <v>0</v>
      </c>
      <c r="L25" s="93">
        <f>SUM(H25+I25)</f>
        <v>1949.6</v>
      </c>
      <c r="M25" s="116"/>
      <c r="P25" s="77"/>
      <c r="Q25" s="14"/>
    </row>
    <row r="26" spans="1:17" ht="66.75" customHeight="1">
      <c r="A26" s="86"/>
      <c r="B26" s="90" t="s">
        <v>405</v>
      </c>
      <c r="C26" s="53">
        <v>992</v>
      </c>
      <c r="D26" s="91" t="s">
        <v>80</v>
      </c>
      <c r="E26" s="91" t="s">
        <v>106</v>
      </c>
      <c r="F26" s="91"/>
      <c r="G26" s="92"/>
      <c r="H26" s="61">
        <f>SUM(H29)</f>
        <v>5</v>
      </c>
      <c r="I26" s="61">
        <f t="shared" si="0"/>
        <v>-0.6</v>
      </c>
      <c r="J26" s="93">
        <f>SUM(J27)</f>
        <v>-0.6</v>
      </c>
      <c r="K26" s="93"/>
      <c r="L26" s="93">
        <f>SUM(H26+I26)</f>
        <v>4.4</v>
      </c>
      <c r="M26" s="116"/>
      <c r="P26" s="77"/>
      <c r="Q26" s="14"/>
    </row>
    <row r="27" spans="1:17" ht="63" customHeight="1">
      <c r="A27" s="86"/>
      <c r="B27" s="90" t="s">
        <v>99</v>
      </c>
      <c r="C27" s="53">
        <v>992</v>
      </c>
      <c r="D27" s="91" t="s">
        <v>80</v>
      </c>
      <c r="E27" s="91" t="s">
        <v>106</v>
      </c>
      <c r="F27" s="94">
        <v>5200000000</v>
      </c>
      <c r="G27" s="92"/>
      <c r="H27" s="61">
        <f>SUM(H28)</f>
        <v>5</v>
      </c>
      <c r="I27" s="61">
        <f t="shared" si="0"/>
        <v>-0.6</v>
      </c>
      <c r="J27" s="61">
        <f>SUM(J28)</f>
        <v>-0.6</v>
      </c>
      <c r="K27" s="61"/>
      <c r="L27" s="61">
        <f>SUM(L28)</f>
        <v>4.4</v>
      </c>
      <c r="M27" s="116"/>
      <c r="P27" s="77"/>
      <c r="Q27" s="14"/>
    </row>
    <row r="28" spans="1:17" ht="48.75" customHeight="1">
      <c r="A28" s="86"/>
      <c r="B28" s="90" t="s">
        <v>100</v>
      </c>
      <c r="C28" s="53">
        <v>992</v>
      </c>
      <c r="D28" s="91" t="s">
        <v>80</v>
      </c>
      <c r="E28" s="91" t="s">
        <v>106</v>
      </c>
      <c r="F28" s="94">
        <v>5210000000</v>
      </c>
      <c r="G28" s="92"/>
      <c r="H28" s="61">
        <f>SUM(H30)</f>
        <v>5</v>
      </c>
      <c r="I28" s="61">
        <f t="shared" si="0"/>
        <v>-0.6</v>
      </c>
      <c r="J28" s="61">
        <f>SUM(J29)</f>
        <v>-0.6</v>
      </c>
      <c r="K28" s="61">
        <f>SUM(K29+K33+K35+K37)</f>
        <v>0</v>
      </c>
      <c r="L28" s="61">
        <f>SUM(L30)</f>
        <v>4.4</v>
      </c>
      <c r="M28" s="116"/>
      <c r="P28" s="77"/>
      <c r="Q28" s="14"/>
    </row>
    <row r="29" spans="1:17" ht="39.75" customHeight="1">
      <c r="A29" s="86"/>
      <c r="B29" s="90" t="s">
        <v>513</v>
      </c>
      <c r="C29" s="53">
        <v>992</v>
      </c>
      <c r="D29" s="91" t="s">
        <v>80</v>
      </c>
      <c r="E29" s="91" t="s">
        <v>106</v>
      </c>
      <c r="F29" s="94">
        <v>5210000190</v>
      </c>
      <c r="G29" s="92"/>
      <c r="H29" s="61">
        <f>SUM(H30)</f>
        <v>5</v>
      </c>
      <c r="I29" s="61">
        <f t="shared" si="0"/>
        <v>-0.6</v>
      </c>
      <c r="J29" s="61">
        <f>SUM(J30)</f>
        <v>-0.6</v>
      </c>
      <c r="K29" s="61">
        <f>SUM(K30)</f>
        <v>0</v>
      </c>
      <c r="L29" s="61">
        <f>SUM(L30)</f>
        <v>4.4</v>
      </c>
      <c r="M29" s="116"/>
      <c r="P29" s="77"/>
      <c r="Q29" s="14"/>
    </row>
    <row r="30" spans="1:17" ht="44.25" customHeight="1">
      <c r="A30" s="86"/>
      <c r="B30" s="90" t="s">
        <v>9</v>
      </c>
      <c r="C30" s="53">
        <v>992</v>
      </c>
      <c r="D30" s="91" t="s">
        <v>80</v>
      </c>
      <c r="E30" s="91" t="s">
        <v>106</v>
      </c>
      <c r="F30" s="94">
        <v>5210000190</v>
      </c>
      <c r="G30" s="92" t="s">
        <v>83</v>
      </c>
      <c r="H30" s="61">
        <v>5</v>
      </c>
      <c r="I30" s="61">
        <f t="shared" si="0"/>
        <v>-0.6</v>
      </c>
      <c r="J30" s="93">
        <v>-0.6</v>
      </c>
      <c r="K30" s="93">
        <v>0</v>
      </c>
      <c r="L30" s="93">
        <f>SUM(H30+I30)</f>
        <v>4.4</v>
      </c>
      <c r="M30" s="116"/>
      <c r="P30" s="77"/>
      <c r="Q30" s="14"/>
    </row>
    <row r="31" spans="1:17" ht="96" customHeight="1">
      <c r="A31" s="86"/>
      <c r="B31" s="90" t="s">
        <v>67</v>
      </c>
      <c r="C31" s="53">
        <v>992</v>
      </c>
      <c r="D31" s="91" t="s">
        <v>80</v>
      </c>
      <c r="E31" s="91" t="s">
        <v>104</v>
      </c>
      <c r="F31" s="91"/>
      <c r="G31" s="92"/>
      <c r="H31" s="61">
        <f>SUM(H32)</f>
        <v>20991.100000000002</v>
      </c>
      <c r="I31" s="61">
        <f t="shared" si="0"/>
        <v>-234.5</v>
      </c>
      <c r="J31" s="61">
        <f>SUM(J32)</f>
        <v>-234.5</v>
      </c>
      <c r="K31" s="61"/>
      <c r="L31" s="61">
        <f>SUM(L32)</f>
        <v>20756.600000000002</v>
      </c>
      <c r="M31" s="116"/>
      <c r="P31" s="77"/>
      <c r="Q31" s="14"/>
    </row>
    <row r="32" spans="1:17" ht="53.25" customHeight="1">
      <c r="A32" s="86"/>
      <c r="B32" s="90" t="s">
        <v>509</v>
      </c>
      <c r="C32" s="53">
        <v>992</v>
      </c>
      <c r="D32" s="91" t="s">
        <v>80</v>
      </c>
      <c r="E32" s="91" t="s">
        <v>104</v>
      </c>
      <c r="F32" s="94">
        <v>5100000000</v>
      </c>
      <c r="G32" s="92"/>
      <c r="H32" s="61">
        <f>SUM(H33+H38)</f>
        <v>20991.100000000002</v>
      </c>
      <c r="I32" s="61">
        <f t="shared" si="0"/>
        <v>-234.5</v>
      </c>
      <c r="J32" s="61">
        <f>SUM(J33)</f>
        <v>-234.5</v>
      </c>
      <c r="K32" s="61"/>
      <c r="L32" s="61">
        <f>SUM(L33+L38)</f>
        <v>20756.600000000002</v>
      </c>
      <c r="M32" s="116"/>
      <c r="P32" s="77"/>
      <c r="Q32" s="14"/>
    </row>
    <row r="33" spans="1:17" ht="49.5" customHeight="1">
      <c r="A33" s="86"/>
      <c r="B33" s="90" t="s">
        <v>402</v>
      </c>
      <c r="C33" s="53">
        <v>992</v>
      </c>
      <c r="D33" s="91" t="s">
        <v>80</v>
      </c>
      <c r="E33" s="91" t="s">
        <v>104</v>
      </c>
      <c r="F33" s="94">
        <v>5110000000</v>
      </c>
      <c r="G33" s="92"/>
      <c r="H33" s="61">
        <f>SUM(H34)</f>
        <v>20978.7</v>
      </c>
      <c r="I33" s="61">
        <f t="shared" si="0"/>
        <v>-234.5</v>
      </c>
      <c r="J33" s="93">
        <f>SUM(J34)</f>
        <v>-234.5</v>
      </c>
      <c r="K33" s="93"/>
      <c r="L33" s="93">
        <f>SUM(H33+I33)</f>
        <v>20744.2</v>
      </c>
      <c r="M33" s="116"/>
      <c r="P33" s="77"/>
      <c r="Q33" s="14"/>
    </row>
    <row r="34" spans="1:17" ht="33.75" customHeight="1">
      <c r="A34" s="86"/>
      <c r="B34" s="90" t="s">
        <v>149</v>
      </c>
      <c r="C34" s="53">
        <v>992</v>
      </c>
      <c r="D34" s="91" t="s">
        <v>80</v>
      </c>
      <c r="E34" s="91" t="s">
        <v>104</v>
      </c>
      <c r="F34" s="94">
        <v>5110000190</v>
      </c>
      <c r="G34" s="92"/>
      <c r="H34" s="61">
        <f>SUM(H35+H36+H37)</f>
        <v>20978.7</v>
      </c>
      <c r="I34" s="61">
        <f t="shared" si="0"/>
        <v>-234.5</v>
      </c>
      <c r="J34" s="61">
        <f>SUM(J36+J37+J35)</f>
        <v>-234.5</v>
      </c>
      <c r="K34" s="61"/>
      <c r="L34" s="61">
        <f>SUM(L35+L36+L37)</f>
        <v>20744.2</v>
      </c>
      <c r="M34" s="116"/>
      <c r="P34" s="77"/>
      <c r="Q34" s="14"/>
    </row>
    <row r="35" spans="1:17" ht="99" customHeight="1">
      <c r="A35" s="86"/>
      <c r="B35" s="90" t="s">
        <v>12</v>
      </c>
      <c r="C35" s="53">
        <v>992</v>
      </c>
      <c r="D35" s="91" t="s">
        <v>80</v>
      </c>
      <c r="E35" s="91" t="s">
        <v>104</v>
      </c>
      <c r="F35" s="94">
        <v>5110000190</v>
      </c>
      <c r="G35" s="92" t="s">
        <v>82</v>
      </c>
      <c r="H35" s="61">
        <v>20039.4</v>
      </c>
      <c r="I35" s="61">
        <f t="shared" si="0"/>
        <v>99.8</v>
      </c>
      <c r="J35" s="93">
        <v>99.8</v>
      </c>
      <c r="K35" s="93"/>
      <c r="L35" s="93">
        <f>SUM(H35+I35)</f>
        <v>20139.2</v>
      </c>
      <c r="M35" s="116"/>
      <c r="P35" s="77"/>
      <c r="Q35" s="14"/>
    </row>
    <row r="36" spans="1:17" ht="46.5" customHeight="1">
      <c r="A36" s="86"/>
      <c r="B36" s="90" t="s">
        <v>9</v>
      </c>
      <c r="C36" s="53">
        <v>992</v>
      </c>
      <c r="D36" s="91" t="s">
        <v>80</v>
      </c>
      <c r="E36" s="91" t="s">
        <v>104</v>
      </c>
      <c r="F36" s="94">
        <v>5110000190</v>
      </c>
      <c r="G36" s="92" t="s">
        <v>83</v>
      </c>
      <c r="H36" s="61">
        <v>728.8</v>
      </c>
      <c r="I36" s="61">
        <f t="shared" si="0"/>
        <v>-259.3</v>
      </c>
      <c r="J36" s="93">
        <v>-259.3</v>
      </c>
      <c r="K36" s="93"/>
      <c r="L36" s="93">
        <f>SUM(H36+I36)</f>
        <v>469.49999999999994</v>
      </c>
      <c r="M36" s="116"/>
      <c r="P36" s="77"/>
      <c r="Q36" s="14"/>
    </row>
    <row r="37" spans="1:17" ht="19.5" customHeight="1">
      <c r="A37" s="86"/>
      <c r="B37" s="90" t="s">
        <v>92</v>
      </c>
      <c r="C37" s="53">
        <v>992</v>
      </c>
      <c r="D37" s="91" t="s">
        <v>80</v>
      </c>
      <c r="E37" s="91" t="s">
        <v>104</v>
      </c>
      <c r="F37" s="94">
        <v>5110000190</v>
      </c>
      <c r="G37" s="92" t="s">
        <v>91</v>
      </c>
      <c r="H37" s="61">
        <v>210.5</v>
      </c>
      <c r="I37" s="61">
        <f t="shared" si="0"/>
        <v>-75</v>
      </c>
      <c r="J37" s="93">
        <v>-75</v>
      </c>
      <c r="K37" s="93"/>
      <c r="L37" s="93">
        <f>SUM(H37+I37)</f>
        <v>135.5</v>
      </c>
      <c r="M37" s="116"/>
      <c r="P37" s="77"/>
      <c r="Q37" s="14"/>
    </row>
    <row r="38" spans="1:17" ht="31.5" customHeight="1">
      <c r="A38" s="86"/>
      <c r="B38" s="90" t="s">
        <v>214</v>
      </c>
      <c r="C38" s="53">
        <v>992</v>
      </c>
      <c r="D38" s="91" t="s">
        <v>80</v>
      </c>
      <c r="E38" s="91" t="s">
        <v>104</v>
      </c>
      <c r="F38" s="94">
        <v>5120000000</v>
      </c>
      <c r="G38" s="92"/>
      <c r="H38" s="61">
        <f>SUM(H39)</f>
        <v>12.4</v>
      </c>
      <c r="I38" s="61">
        <f t="shared" si="0"/>
        <v>0</v>
      </c>
      <c r="J38" s="61">
        <f>SUM(J39)</f>
        <v>0</v>
      </c>
      <c r="K38" s="61">
        <f>SUM(K39+K43+K46+K50)</f>
        <v>0</v>
      </c>
      <c r="L38" s="61">
        <f>SUM(L39)</f>
        <v>12.4</v>
      </c>
      <c r="M38" s="116"/>
      <c r="P38" s="77"/>
      <c r="Q38" s="14"/>
    </row>
    <row r="39" spans="1:17" ht="61.5" customHeight="1">
      <c r="A39" s="86"/>
      <c r="B39" s="90" t="s">
        <v>150</v>
      </c>
      <c r="C39" s="53">
        <v>992</v>
      </c>
      <c r="D39" s="91" t="s">
        <v>80</v>
      </c>
      <c r="E39" s="91" t="s">
        <v>104</v>
      </c>
      <c r="F39" s="94">
        <v>5120060190</v>
      </c>
      <c r="G39" s="92"/>
      <c r="H39" s="61">
        <f>SUM(H40)</f>
        <v>12.4</v>
      </c>
      <c r="I39" s="61">
        <f t="shared" si="0"/>
        <v>0</v>
      </c>
      <c r="J39" s="61">
        <f>SUM(J40)</f>
        <v>0</v>
      </c>
      <c r="K39" s="61">
        <f>SUM(K40)</f>
        <v>0</v>
      </c>
      <c r="L39" s="61">
        <f>SUM(L40)</f>
        <v>12.4</v>
      </c>
      <c r="M39" s="116"/>
      <c r="P39" s="77"/>
      <c r="Q39" s="14"/>
    </row>
    <row r="40" spans="1:17" ht="48" customHeight="1">
      <c r="A40" s="86"/>
      <c r="B40" s="90" t="s">
        <v>9</v>
      </c>
      <c r="C40" s="53">
        <v>992</v>
      </c>
      <c r="D40" s="91" t="s">
        <v>80</v>
      </c>
      <c r="E40" s="91" t="s">
        <v>104</v>
      </c>
      <c r="F40" s="94">
        <v>5120060190</v>
      </c>
      <c r="G40" s="92" t="s">
        <v>83</v>
      </c>
      <c r="H40" s="61">
        <v>12.4</v>
      </c>
      <c r="I40" s="61">
        <f t="shared" si="0"/>
        <v>0</v>
      </c>
      <c r="J40" s="93">
        <v>0</v>
      </c>
      <c r="K40" s="93">
        <v>0</v>
      </c>
      <c r="L40" s="93">
        <f>SUM(H40+I40)</f>
        <v>12.4</v>
      </c>
      <c r="M40" s="116"/>
      <c r="P40" s="77"/>
      <c r="Q40" s="14"/>
    </row>
    <row r="41" spans="1:17" ht="64.5" customHeight="1">
      <c r="A41" s="83"/>
      <c r="B41" s="90" t="s">
        <v>63</v>
      </c>
      <c r="C41" s="53">
        <v>910</v>
      </c>
      <c r="D41" s="91" t="s">
        <v>80</v>
      </c>
      <c r="E41" s="91" t="s">
        <v>54</v>
      </c>
      <c r="F41" s="91"/>
      <c r="G41" s="92"/>
      <c r="H41" s="61">
        <f>SUM(H42)</f>
        <v>1081.4</v>
      </c>
      <c r="I41" s="61">
        <f t="shared" si="0"/>
        <v>0</v>
      </c>
      <c r="J41" s="61">
        <f>SUM(J42)</f>
        <v>0</v>
      </c>
      <c r="K41" s="61"/>
      <c r="L41" s="61">
        <f>SUM(L42)</f>
        <v>1081.4</v>
      </c>
      <c r="M41" s="116"/>
      <c r="P41" s="77"/>
      <c r="Q41" s="14"/>
    </row>
    <row r="42" spans="1:17" ht="49.5" customHeight="1">
      <c r="A42" s="86"/>
      <c r="B42" s="90" t="s">
        <v>509</v>
      </c>
      <c r="C42" s="53">
        <v>910</v>
      </c>
      <c r="D42" s="91" t="s">
        <v>80</v>
      </c>
      <c r="E42" s="91" t="s">
        <v>54</v>
      </c>
      <c r="F42" s="94">
        <v>5100000000</v>
      </c>
      <c r="G42" s="92"/>
      <c r="H42" s="61">
        <f>SUM(H43)</f>
        <v>1081.4</v>
      </c>
      <c r="I42" s="61">
        <f t="shared" si="0"/>
        <v>0</v>
      </c>
      <c r="J42" s="61">
        <f>SUM(J43)</f>
        <v>0</v>
      </c>
      <c r="K42" s="61"/>
      <c r="L42" s="61">
        <f>SUM(L43)</f>
        <v>1081.4</v>
      </c>
      <c r="M42" s="114"/>
      <c r="N42" s="31"/>
      <c r="O42" s="31"/>
      <c r="P42" s="77"/>
      <c r="Q42" s="14"/>
    </row>
    <row r="43" spans="1:17" ht="45.75" customHeight="1">
      <c r="A43" s="86"/>
      <c r="B43" s="90" t="s">
        <v>184</v>
      </c>
      <c r="C43" s="53">
        <v>910</v>
      </c>
      <c r="D43" s="91" t="s">
        <v>80</v>
      </c>
      <c r="E43" s="91" t="s">
        <v>54</v>
      </c>
      <c r="F43" s="94">
        <v>5130000000</v>
      </c>
      <c r="G43" s="92"/>
      <c r="H43" s="61">
        <f>SUM(H45+H47)</f>
        <v>1081.4</v>
      </c>
      <c r="I43" s="61">
        <f>SUM(I45+I47)</f>
        <v>0</v>
      </c>
      <c r="J43" s="61">
        <f>SUM(J45+J47)</f>
        <v>0</v>
      </c>
      <c r="K43" s="61">
        <f>SUM(K45+K47)</f>
        <v>0</v>
      </c>
      <c r="L43" s="61">
        <f>SUM(L45+L47)</f>
        <v>1081.4</v>
      </c>
      <c r="M43" s="116"/>
      <c r="P43" s="77"/>
      <c r="Q43" s="14"/>
    </row>
    <row r="44" spans="1:17" ht="30.75" customHeight="1">
      <c r="A44" s="86"/>
      <c r="B44" s="90" t="s">
        <v>551</v>
      </c>
      <c r="C44" s="53">
        <v>910</v>
      </c>
      <c r="D44" s="91" t="s">
        <v>80</v>
      </c>
      <c r="E44" s="91" t="s">
        <v>54</v>
      </c>
      <c r="F44" s="94">
        <v>5131000000</v>
      </c>
      <c r="G44" s="92"/>
      <c r="H44" s="61">
        <f>SUM(H45)</f>
        <v>1081.4</v>
      </c>
      <c r="I44" s="61">
        <f>SUM(J44+K44)</f>
        <v>0</v>
      </c>
      <c r="J44" s="61">
        <f>SUM(J45)</f>
        <v>0</v>
      </c>
      <c r="K44" s="61">
        <f>SUM(K45)</f>
        <v>0</v>
      </c>
      <c r="L44" s="61">
        <f>SUM(H45+I45)</f>
        <v>1081.4</v>
      </c>
      <c r="M44" s="116"/>
      <c r="P44" s="77"/>
      <c r="Q44" s="14"/>
    </row>
    <row r="45" spans="1:17" ht="45.75" customHeight="1">
      <c r="A45" s="86"/>
      <c r="B45" s="90" t="s">
        <v>498</v>
      </c>
      <c r="C45" s="53">
        <v>910</v>
      </c>
      <c r="D45" s="91" t="s">
        <v>80</v>
      </c>
      <c r="E45" s="91" t="s">
        <v>54</v>
      </c>
      <c r="F45" s="94">
        <v>5131000190</v>
      </c>
      <c r="G45" s="92"/>
      <c r="H45" s="61">
        <f>SUM(H46)</f>
        <v>1081.4</v>
      </c>
      <c r="I45" s="61">
        <f t="shared" si="0"/>
        <v>0</v>
      </c>
      <c r="J45" s="61">
        <f>SUM(J46)</f>
        <v>0</v>
      </c>
      <c r="K45" s="61">
        <f>SUM(K46)</f>
        <v>0</v>
      </c>
      <c r="L45" s="61">
        <f>SUM(H46+I46)</f>
        <v>1081.4</v>
      </c>
      <c r="M45" s="116"/>
      <c r="P45" s="77"/>
      <c r="Q45" s="14"/>
    </row>
    <row r="46" spans="1:17" ht="15.75">
      <c r="A46" s="86"/>
      <c r="B46" s="95" t="s">
        <v>90</v>
      </c>
      <c r="C46" s="53">
        <v>910</v>
      </c>
      <c r="D46" s="91" t="s">
        <v>80</v>
      </c>
      <c r="E46" s="91" t="s">
        <v>54</v>
      </c>
      <c r="F46" s="53">
        <v>5131000190</v>
      </c>
      <c r="G46" s="92" t="s">
        <v>89</v>
      </c>
      <c r="H46" s="61">
        <v>1081.4</v>
      </c>
      <c r="I46" s="61">
        <f t="shared" si="0"/>
        <v>0</v>
      </c>
      <c r="J46" s="93">
        <v>0</v>
      </c>
      <c r="K46" s="93">
        <v>0</v>
      </c>
      <c r="L46" s="93">
        <f>SUM(H46+I46)</f>
        <v>1081.4</v>
      </c>
      <c r="M46" s="116"/>
      <c r="P46" s="77"/>
      <c r="Q46" s="14"/>
    </row>
    <row r="47" spans="1:17" ht="47.25" hidden="1">
      <c r="A47" s="28"/>
      <c r="B47" s="90" t="s">
        <v>499</v>
      </c>
      <c r="C47" s="53">
        <v>902</v>
      </c>
      <c r="D47" s="91" t="s">
        <v>80</v>
      </c>
      <c r="E47" s="91" t="s">
        <v>54</v>
      </c>
      <c r="F47" s="94">
        <v>5132000190</v>
      </c>
      <c r="G47" s="92"/>
      <c r="H47" s="61">
        <f>SUM(H48)</f>
        <v>0</v>
      </c>
      <c r="I47" s="61">
        <f>SUM(J47+K47)</f>
        <v>0</v>
      </c>
      <c r="J47" s="61">
        <f>SUM(J48)</f>
        <v>0</v>
      </c>
      <c r="K47" s="61">
        <f>SUM(K48)</f>
        <v>0</v>
      </c>
      <c r="L47" s="61">
        <f>SUM(H48+I48)</f>
        <v>0</v>
      </c>
      <c r="M47" s="116"/>
      <c r="P47" s="77"/>
      <c r="Q47" s="14"/>
    </row>
    <row r="48" spans="1:17" ht="15.75" hidden="1">
      <c r="A48" s="28"/>
      <c r="B48" s="95" t="s">
        <v>90</v>
      </c>
      <c r="C48" s="53">
        <v>902</v>
      </c>
      <c r="D48" s="91" t="s">
        <v>80</v>
      </c>
      <c r="E48" s="91" t="s">
        <v>54</v>
      </c>
      <c r="F48" s="53">
        <v>5132000190</v>
      </c>
      <c r="G48" s="92" t="s">
        <v>89</v>
      </c>
      <c r="H48" s="61">
        <v>0</v>
      </c>
      <c r="I48" s="61">
        <f>SUM(J48+K48)</f>
        <v>0</v>
      </c>
      <c r="J48" s="93">
        <v>0</v>
      </c>
      <c r="K48" s="93">
        <v>0</v>
      </c>
      <c r="L48" s="93">
        <f>SUM(H48+I48)</f>
        <v>0</v>
      </c>
      <c r="M48" s="116"/>
      <c r="P48" s="77"/>
      <c r="Q48" s="14"/>
    </row>
    <row r="49" spans="1:17" ht="18.75" customHeight="1">
      <c r="A49" s="86"/>
      <c r="B49" s="90" t="s">
        <v>112</v>
      </c>
      <c r="C49" s="53">
        <v>992</v>
      </c>
      <c r="D49" s="91" t="s">
        <v>80</v>
      </c>
      <c r="E49" s="91" t="s">
        <v>187</v>
      </c>
      <c r="F49" s="91"/>
      <c r="G49" s="92"/>
      <c r="H49" s="61">
        <f>SUM(H50+H69+W62+H59+H78)</f>
        <v>45845.8</v>
      </c>
      <c r="I49" s="61">
        <f>SUM(I50+I69+X62+I59+I78)</f>
        <v>-15.2</v>
      </c>
      <c r="J49" s="61">
        <f>SUM(J50+J69+Y62+J59+J78)</f>
        <v>-15.2</v>
      </c>
      <c r="K49" s="61">
        <f>SUM(K50+K69+Z62+K59+K78)</f>
        <v>0</v>
      </c>
      <c r="L49" s="61">
        <f>SUM(L50+L69+AA62+L59+L78)</f>
        <v>45830.600000000006</v>
      </c>
      <c r="M49" s="116"/>
      <c r="P49" s="77"/>
      <c r="Q49" s="14"/>
    </row>
    <row r="50" spans="1:17" ht="30.75" customHeight="1">
      <c r="A50" s="86"/>
      <c r="B50" s="95" t="s">
        <v>42</v>
      </c>
      <c r="C50" s="53">
        <v>992</v>
      </c>
      <c r="D50" s="91" t="s">
        <v>80</v>
      </c>
      <c r="E50" s="91" t="s">
        <v>187</v>
      </c>
      <c r="F50" s="91" t="s">
        <v>217</v>
      </c>
      <c r="G50" s="92"/>
      <c r="H50" s="61">
        <f>SUM(H51+H55)</f>
        <v>3194</v>
      </c>
      <c r="I50" s="61">
        <f>SUM(I51+I55)</f>
        <v>0</v>
      </c>
      <c r="J50" s="61">
        <f>SUM(J51+J55)</f>
        <v>0</v>
      </c>
      <c r="K50" s="61">
        <f>SUM(K51+K55)</f>
        <v>0</v>
      </c>
      <c r="L50" s="61">
        <f>SUM(L51+L55)</f>
        <v>3194</v>
      </c>
      <c r="M50" s="116"/>
      <c r="P50" s="77"/>
      <c r="Q50" s="14"/>
    </row>
    <row r="51" spans="1:17" ht="33.75" customHeight="1">
      <c r="A51" s="86"/>
      <c r="B51" s="95" t="s">
        <v>43</v>
      </c>
      <c r="C51" s="53">
        <v>992</v>
      </c>
      <c r="D51" s="91" t="s">
        <v>80</v>
      </c>
      <c r="E51" s="91" t="s">
        <v>187</v>
      </c>
      <c r="F51" s="91" t="s">
        <v>218</v>
      </c>
      <c r="G51" s="89"/>
      <c r="H51" s="61">
        <f>SUM(H53)</f>
        <v>1452</v>
      </c>
      <c r="I51" s="61">
        <f t="shared" si="0"/>
        <v>0</v>
      </c>
      <c r="J51" s="61">
        <f>SUM(J53)</f>
        <v>0</v>
      </c>
      <c r="K51" s="61">
        <f>SUM(K53+K58+K65+K67)</f>
        <v>0</v>
      </c>
      <c r="L51" s="61">
        <f>SUM(L53)</f>
        <v>1452</v>
      </c>
      <c r="M51" s="116"/>
      <c r="P51" s="77"/>
      <c r="Q51" s="14"/>
    </row>
    <row r="52" spans="1:17" ht="45" customHeight="1">
      <c r="A52" s="86"/>
      <c r="B52" s="95" t="s">
        <v>219</v>
      </c>
      <c r="C52" s="53">
        <v>992</v>
      </c>
      <c r="D52" s="91" t="s">
        <v>80</v>
      </c>
      <c r="E52" s="91" t="s">
        <v>187</v>
      </c>
      <c r="F52" s="91" t="s">
        <v>220</v>
      </c>
      <c r="G52" s="92"/>
      <c r="H52" s="61">
        <f>H53</f>
        <v>1452</v>
      </c>
      <c r="I52" s="93">
        <f>SUM(J52:K52)</f>
        <v>0</v>
      </c>
      <c r="J52" s="93">
        <f>SUM(J53)</f>
        <v>0</v>
      </c>
      <c r="K52" s="93"/>
      <c r="L52" s="93">
        <f>SUM(H52+I52)</f>
        <v>1452</v>
      </c>
      <c r="M52" s="116"/>
      <c r="P52" s="77"/>
      <c r="Q52" s="14"/>
    </row>
    <row r="53" spans="1:17" ht="33" customHeight="1">
      <c r="A53" s="86"/>
      <c r="B53" s="90" t="s">
        <v>44</v>
      </c>
      <c r="C53" s="53">
        <v>992</v>
      </c>
      <c r="D53" s="91" t="s">
        <v>80</v>
      </c>
      <c r="E53" s="91" t="s">
        <v>187</v>
      </c>
      <c r="F53" s="91" t="s">
        <v>221</v>
      </c>
      <c r="G53" s="92"/>
      <c r="H53" s="61">
        <f>H54</f>
        <v>1452</v>
      </c>
      <c r="I53" s="61">
        <f t="shared" si="0"/>
        <v>0</v>
      </c>
      <c r="J53" s="61">
        <f>SUM(J54)</f>
        <v>0</v>
      </c>
      <c r="K53" s="61">
        <f>SUM(K54)</f>
        <v>0</v>
      </c>
      <c r="L53" s="93">
        <f>SUM(H53+I53)</f>
        <v>1452</v>
      </c>
      <c r="M53" s="116"/>
      <c r="P53" s="77"/>
      <c r="Q53" s="14"/>
    </row>
    <row r="54" spans="1:17" ht="31.5" customHeight="1">
      <c r="A54" s="86"/>
      <c r="B54" s="90" t="s">
        <v>87</v>
      </c>
      <c r="C54" s="53">
        <v>992</v>
      </c>
      <c r="D54" s="91" t="s">
        <v>80</v>
      </c>
      <c r="E54" s="91" t="s">
        <v>187</v>
      </c>
      <c r="F54" s="91" t="s">
        <v>221</v>
      </c>
      <c r="G54" s="92" t="s">
        <v>88</v>
      </c>
      <c r="H54" s="61">
        <v>1452</v>
      </c>
      <c r="I54" s="61">
        <f t="shared" si="0"/>
        <v>0</v>
      </c>
      <c r="J54" s="93">
        <v>0</v>
      </c>
      <c r="K54" s="93">
        <v>0</v>
      </c>
      <c r="L54" s="93">
        <f>SUM(H54+I54)</f>
        <v>1452</v>
      </c>
      <c r="M54" s="116"/>
      <c r="P54" s="77"/>
      <c r="Q54" s="14"/>
    </row>
    <row r="55" spans="1:17" ht="66" customHeight="1">
      <c r="A55" s="86"/>
      <c r="B55" s="90" t="s">
        <v>510</v>
      </c>
      <c r="C55" s="53">
        <v>992</v>
      </c>
      <c r="D55" s="91" t="s">
        <v>80</v>
      </c>
      <c r="E55" s="91" t="s">
        <v>187</v>
      </c>
      <c r="F55" s="91" t="s">
        <v>222</v>
      </c>
      <c r="G55" s="92"/>
      <c r="H55" s="61">
        <f>SUM(H57)</f>
        <v>1742</v>
      </c>
      <c r="I55" s="61">
        <f>SUM(J55+K55)</f>
        <v>0</v>
      </c>
      <c r="J55" s="61">
        <f>SUM(J57)</f>
        <v>0</v>
      </c>
      <c r="K55" s="61">
        <f>SUM(K57+K66+K68)</f>
        <v>0</v>
      </c>
      <c r="L55" s="93">
        <f>SUM(H55+I55)</f>
        <v>1742</v>
      </c>
      <c r="M55" s="116"/>
      <c r="P55" s="77"/>
      <c r="Q55" s="14"/>
    </row>
    <row r="56" spans="1:17" ht="54" customHeight="1">
      <c r="A56" s="86"/>
      <c r="B56" s="90" t="s">
        <v>223</v>
      </c>
      <c r="C56" s="53">
        <v>992</v>
      </c>
      <c r="D56" s="91" t="s">
        <v>80</v>
      </c>
      <c r="E56" s="91" t="s">
        <v>187</v>
      </c>
      <c r="F56" s="91" t="s">
        <v>224</v>
      </c>
      <c r="G56" s="92"/>
      <c r="H56" s="61">
        <f>SUM(H57)</f>
        <v>1742</v>
      </c>
      <c r="I56" s="61">
        <f>SUM(J56+K56)</f>
        <v>0</v>
      </c>
      <c r="J56" s="61">
        <f aca="true" t="shared" si="1" ref="J56:L57">SUM(J57)</f>
        <v>0</v>
      </c>
      <c r="K56" s="61">
        <f t="shared" si="1"/>
        <v>0</v>
      </c>
      <c r="L56" s="93">
        <f t="shared" si="1"/>
        <v>1742</v>
      </c>
      <c r="M56" s="116"/>
      <c r="P56" s="77"/>
      <c r="Q56" s="14"/>
    </row>
    <row r="57" spans="1:17" ht="94.5" customHeight="1">
      <c r="A57" s="86"/>
      <c r="B57" s="90" t="s">
        <v>361</v>
      </c>
      <c r="C57" s="53">
        <v>992</v>
      </c>
      <c r="D57" s="91" t="s">
        <v>80</v>
      </c>
      <c r="E57" s="91" t="s">
        <v>187</v>
      </c>
      <c r="F57" s="91" t="s">
        <v>225</v>
      </c>
      <c r="G57" s="92"/>
      <c r="H57" s="61">
        <f>SUM(H58)</f>
        <v>1742</v>
      </c>
      <c r="I57" s="61">
        <f>SUM(J57+K57)</f>
        <v>0</v>
      </c>
      <c r="J57" s="61">
        <f t="shared" si="1"/>
        <v>0</v>
      </c>
      <c r="K57" s="61">
        <f t="shared" si="1"/>
        <v>0</v>
      </c>
      <c r="L57" s="93">
        <f t="shared" si="1"/>
        <v>1742</v>
      </c>
      <c r="M57" s="116"/>
      <c r="P57" s="77"/>
      <c r="Q57" s="14"/>
    </row>
    <row r="58" spans="1:17" ht="48.75" customHeight="1">
      <c r="A58" s="86"/>
      <c r="B58" s="90" t="s">
        <v>9</v>
      </c>
      <c r="C58" s="53">
        <v>992</v>
      </c>
      <c r="D58" s="91" t="s">
        <v>80</v>
      </c>
      <c r="E58" s="91" t="s">
        <v>187</v>
      </c>
      <c r="F58" s="91" t="s">
        <v>225</v>
      </c>
      <c r="G58" s="92" t="s">
        <v>83</v>
      </c>
      <c r="H58" s="61">
        <v>1742</v>
      </c>
      <c r="I58" s="61">
        <f>SUM(J58+K58)</f>
        <v>0</v>
      </c>
      <c r="J58" s="93">
        <v>0</v>
      </c>
      <c r="K58" s="93">
        <v>0</v>
      </c>
      <c r="L58" s="93">
        <f>SUM(H58+I58)</f>
        <v>1742</v>
      </c>
      <c r="M58" s="116"/>
      <c r="P58" s="77"/>
      <c r="Q58" s="14"/>
    </row>
    <row r="59" spans="1:17" ht="48.75" customHeight="1">
      <c r="A59" s="86"/>
      <c r="B59" s="90" t="s">
        <v>509</v>
      </c>
      <c r="C59" s="53">
        <v>902</v>
      </c>
      <c r="D59" s="91" t="s">
        <v>80</v>
      </c>
      <c r="E59" s="91" t="s">
        <v>187</v>
      </c>
      <c r="F59" s="94">
        <v>5100000000</v>
      </c>
      <c r="G59" s="92"/>
      <c r="H59" s="61">
        <f>SUM(H60+H64)</f>
        <v>39045.9</v>
      </c>
      <c r="I59" s="61">
        <f>SUM(I60+I64)</f>
        <v>-15.2</v>
      </c>
      <c r="J59" s="61">
        <f>SUM(J60+J64)</f>
        <v>-15.2</v>
      </c>
      <c r="K59" s="61">
        <f>SUM(K60+K64)</f>
        <v>0</v>
      </c>
      <c r="L59" s="61">
        <f>SUM(L60+L64)</f>
        <v>39030.700000000004</v>
      </c>
      <c r="M59" s="116"/>
      <c r="P59" s="77"/>
      <c r="Q59" s="14"/>
    </row>
    <row r="60" spans="1:17" ht="48.75" customHeight="1">
      <c r="A60" s="86"/>
      <c r="B60" s="90" t="s">
        <v>184</v>
      </c>
      <c r="C60" s="53">
        <v>902</v>
      </c>
      <c r="D60" s="91" t="s">
        <v>80</v>
      </c>
      <c r="E60" s="91" t="s">
        <v>187</v>
      </c>
      <c r="F60" s="94">
        <v>5130000000</v>
      </c>
      <c r="G60" s="92"/>
      <c r="H60" s="61">
        <f>SUM(H62)</f>
        <v>498.4</v>
      </c>
      <c r="I60" s="61">
        <f>SUM(J60+K60)</f>
        <v>0</v>
      </c>
      <c r="J60" s="61">
        <f>SUM(J61)</f>
        <v>0</v>
      </c>
      <c r="K60" s="61">
        <f>SUM(K62+K64)</f>
        <v>0</v>
      </c>
      <c r="L60" s="61">
        <f>SUM(H60+I60)</f>
        <v>498.4</v>
      </c>
      <c r="M60" s="116"/>
      <c r="P60" s="77"/>
      <c r="Q60" s="14"/>
    </row>
    <row r="61" spans="1:17" ht="36.75" customHeight="1">
      <c r="A61" s="86"/>
      <c r="B61" s="90" t="s">
        <v>550</v>
      </c>
      <c r="C61" s="53">
        <v>902</v>
      </c>
      <c r="D61" s="91" t="s">
        <v>80</v>
      </c>
      <c r="E61" s="91" t="s">
        <v>187</v>
      </c>
      <c r="F61" s="94">
        <v>5132000000</v>
      </c>
      <c r="G61" s="92"/>
      <c r="H61" s="61">
        <f>SUM(H62)</f>
        <v>498.4</v>
      </c>
      <c r="I61" s="61">
        <f>SUM(J61+K61)</f>
        <v>0</v>
      </c>
      <c r="J61" s="61">
        <f>SUM(J62)</f>
        <v>0</v>
      </c>
      <c r="K61" s="61">
        <f>SUM(K62)</f>
        <v>0</v>
      </c>
      <c r="L61" s="61">
        <f>SUM(H62+I62)</f>
        <v>498.4</v>
      </c>
      <c r="M61" s="116"/>
      <c r="P61" s="77"/>
      <c r="Q61" s="14"/>
    </row>
    <row r="62" spans="1:17" ht="48.75" customHeight="1">
      <c r="A62" s="86"/>
      <c r="B62" s="90" t="s">
        <v>517</v>
      </c>
      <c r="C62" s="53">
        <v>902</v>
      </c>
      <c r="D62" s="91" t="s">
        <v>80</v>
      </c>
      <c r="E62" s="91" t="s">
        <v>187</v>
      </c>
      <c r="F62" s="94">
        <v>5132000190</v>
      </c>
      <c r="G62" s="92"/>
      <c r="H62" s="61">
        <f>SUM(H63)</f>
        <v>498.4</v>
      </c>
      <c r="I62" s="61">
        <f>SUM(J62+K62)</f>
        <v>0</v>
      </c>
      <c r="J62" s="61">
        <f>SUM(J63)</f>
        <v>0</v>
      </c>
      <c r="K62" s="61">
        <f>SUM(K63)</f>
        <v>0</v>
      </c>
      <c r="L62" s="61">
        <f>SUM(H63+I63)</f>
        <v>498.4</v>
      </c>
      <c r="M62" s="116"/>
      <c r="P62" s="77"/>
      <c r="Q62" s="14"/>
    </row>
    <row r="63" spans="1:17" ht="21" customHeight="1">
      <c r="A63" s="86"/>
      <c r="B63" s="95" t="s">
        <v>90</v>
      </c>
      <c r="C63" s="53">
        <v>902</v>
      </c>
      <c r="D63" s="91" t="s">
        <v>80</v>
      </c>
      <c r="E63" s="91" t="s">
        <v>187</v>
      </c>
      <c r="F63" s="53">
        <v>5132000190</v>
      </c>
      <c r="G63" s="92" t="s">
        <v>89</v>
      </c>
      <c r="H63" s="61">
        <v>498.4</v>
      </c>
      <c r="I63" s="61">
        <f>SUM(J63+K63)</f>
        <v>0</v>
      </c>
      <c r="J63" s="93">
        <v>0</v>
      </c>
      <c r="K63" s="93">
        <v>0</v>
      </c>
      <c r="L63" s="93">
        <f>SUM(H63+I63)</f>
        <v>498.4</v>
      </c>
      <c r="M63" s="116"/>
      <c r="P63" s="77"/>
      <c r="Q63" s="14"/>
    </row>
    <row r="64" spans="1:17" ht="62.25" customHeight="1">
      <c r="A64" s="86"/>
      <c r="B64" s="90" t="s">
        <v>176</v>
      </c>
      <c r="C64" s="53">
        <v>992</v>
      </c>
      <c r="D64" s="91" t="s">
        <v>80</v>
      </c>
      <c r="E64" s="91" t="s">
        <v>187</v>
      </c>
      <c r="F64" s="91" t="s">
        <v>226</v>
      </c>
      <c r="G64" s="92"/>
      <c r="H64" s="61">
        <f>SUM(H65)</f>
        <v>38547.5</v>
      </c>
      <c r="I64" s="61">
        <f t="shared" si="0"/>
        <v>-15.2</v>
      </c>
      <c r="J64" s="93">
        <f>SUM(J65)</f>
        <v>-15.2</v>
      </c>
      <c r="K64" s="93">
        <f>SUM(K65)</f>
        <v>0</v>
      </c>
      <c r="L64" s="93">
        <f>SUM(H64+I64)</f>
        <v>38532.3</v>
      </c>
      <c r="M64" s="116"/>
      <c r="P64" s="77"/>
      <c r="Q64" s="14"/>
    </row>
    <row r="65" spans="1:17" ht="48" customHeight="1">
      <c r="A65" s="86"/>
      <c r="B65" s="90" t="s">
        <v>404</v>
      </c>
      <c r="C65" s="53">
        <v>992</v>
      </c>
      <c r="D65" s="91" t="s">
        <v>80</v>
      </c>
      <c r="E65" s="91" t="s">
        <v>187</v>
      </c>
      <c r="F65" s="91" t="s">
        <v>227</v>
      </c>
      <c r="G65" s="92"/>
      <c r="H65" s="61">
        <f>SUM(H66+H67+H68)</f>
        <v>38547.5</v>
      </c>
      <c r="I65" s="61">
        <f t="shared" si="0"/>
        <v>-15.2</v>
      </c>
      <c r="J65" s="61">
        <f>SUM(J66+J67+J68)</f>
        <v>-15.2</v>
      </c>
      <c r="K65" s="61">
        <f>SUM(K66+K67+K68)</f>
        <v>0</v>
      </c>
      <c r="L65" s="61">
        <f>SUM(L66+L67+L68)</f>
        <v>38532.3</v>
      </c>
      <c r="M65" s="116"/>
      <c r="P65" s="77"/>
      <c r="Q65" s="14"/>
    </row>
    <row r="66" spans="1:17" ht="96" customHeight="1">
      <c r="A66" s="86"/>
      <c r="B66" s="90" t="s">
        <v>55</v>
      </c>
      <c r="C66" s="53">
        <v>992</v>
      </c>
      <c r="D66" s="91" t="s">
        <v>80</v>
      </c>
      <c r="E66" s="91" t="s">
        <v>187</v>
      </c>
      <c r="F66" s="91" t="s">
        <v>227</v>
      </c>
      <c r="G66" s="92" t="s">
        <v>82</v>
      </c>
      <c r="H66" s="61">
        <v>29813</v>
      </c>
      <c r="I66" s="61">
        <f t="shared" si="0"/>
        <v>-0.2</v>
      </c>
      <c r="J66" s="93">
        <v>-0.2</v>
      </c>
      <c r="K66" s="93">
        <v>0</v>
      </c>
      <c r="L66" s="93">
        <f>SUM(H66+I66)</f>
        <v>29812.8</v>
      </c>
      <c r="M66" s="116"/>
      <c r="P66" s="77"/>
      <c r="Q66" s="14"/>
    </row>
    <row r="67" spans="1:17" ht="47.25" customHeight="1">
      <c r="A67" s="86"/>
      <c r="B67" s="90" t="s">
        <v>9</v>
      </c>
      <c r="C67" s="53">
        <v>992</v>
      </c>
      <c r="D67" s="91" t="s">
        <v>80</v>
      </c>
      <c r="E67" s="91" t="s">
        <v>187</v>
      </c>
      <c r="F67" s="91" t="s">
        <v>227</v>
      </c>
      <c r="G67" s="92" t="s">
        <v>83</v>
      </c>
      <c r="H67" s="61">
        <v>8684.5</v>
      </c>
      <c r="I67" s="61">
        <f t="shared" si="0"/>
        <v>0</v>
      </c>
      <c r="J67" s="93">
        <v>0</v>
      </c>
      <c r="K67" s="93">
        <v>0</v>
      </c>
      <c r="L67" s="93">
        <f>SUM(H67+I67)</f>
        <v>8684.5</v>
      </c>
      <c r="M67" s="116"/>
      <c r="P67" s="77"/>
      <c r="Q67" s="14"/>
    </row>
    <row r="68" spans="1:17" ht="18" customHeight="1">
      <c r="A68" s="86"/>
      <c r="B68" s="90" t="s">
        <v>92</v>
      </c>
      <c r="C68" s="53">
        <v>992</v>
      </c>
      <c r="D68" s="91" t="s">
        <v>80</v>
      </c>
      <c r="E68" s="91" t="s">
        <v>187</v>
      </c>
      <c r="F68" s="91" t="s">
        <v>227</v>
      </c>
      <c r="G68" s="92" t="s">
        <v>91</v>
      </c>
      <c r="H68" s="61">
        <v>50</v>
      </c>
      <c r="I68" s="61">
        <f t="shared" si="0"/>
        <v>-15</v>
      </c>
      <c r="J68" s="93">
        <v>-15</v>
      </c>
      <c r="K68" s="93">
        <v>0</v>
      </c>
      <c r="L68" s="93">
        <f>SUM(H68+I68)</f>
        <v>35</v>
      </c>
      <c r="M68" s="116"/>
      <c r="P68" s="77"/>
      <c r="Q68" s="14"/>
    </row>
    <row r="69" spans="1:17" ht="34.5" customHeight="1">
      <c r="A69" s="86"/>
      <c r="B69" s="90" t="s">
        <v>45</v>
      </c>
      <c r="C69" s="53">
        <v>992</v>
      </c>
      <c r="D69" s="91" t="s">
        <v>80</v>
      </c>
      <c r="E69" s="91" t="s">
        <v>187</v>
      </c>
      <c r="F69" s="91" t="s">
        <v>228</v>
      </c>
      <c r="G69" s="92"/>
      <c r="H69" s="61">
        <f>SUM(H70+H74)</f>
        <v>3105.9</v>
      </c>
      <c r="I69" s="61">
        <f t="shared" si="0"/>
        <v>0</v>
      </c>
      <c r="J69" s="61">
        <f>SUM(J70+J74)</f>
        <v>0</v>
      </c>
      <c r="K69" s="61">
        <f>SUM(K70+K74)</f>
        <v>0</v>
      </c>
      <c r="L69" s="61">
        <f>SUM(L70+L74)</f>
        <v>3105.9</v>
      </c>
      <c r="M69" s="116"/>
      <c r="P69" s="77"/>
      <c r="Q69" s="14"/>
    </row>
    <row r="70" spans="1:17" ht="31.5">
      <c r="A70" s="86"/>
      <c r="B70" s="90" t="s">
        <v>46</v>
      </c>
      <c r="C70" s="53">
        <v>992</v>
      </c>
      <c r="D70" s="91" t="s">
        <v>80</v>
      </c>
      <c r="E70" s="91" t="s">
        <v>187</v>
      </c>
      <c r="F70" s="91" t="s">
        <v>229</v>
      </c>
      <c r="G70" s="92"/>
      <c r="H70" s="61">
        <f>SUM(H72)</f>
        <v>316.9</v>
      </c>
      <c r="I70" s="61">
        <f>SUM(I72)</f>
        <v>0</v>
      </c>
      <c r="J70" s="61">
        <f>SUM(J72)</f>
        <v>0</v>
      </c>
      <c r="K70" s="61">
        <f>SUM(K72)</f>
        <v>0</v>
      </c>
      <c r="L70" s="61">
        <f>SUM(L72)</f>
        <v>316.9</v>
      </c>
      <c r="M70" s="116"/>
      <c r="P70" s="77"/>
      <c r="Q70" s="14"/>
    </row>
    <row r="71" spans="1:17" ht="66" customHeight="1">
      <c r="A71" s="86"/>
      <c r="B71" s="90" t="s">
        <v>230</v>
      </c>
      <c r="C71" s="53">
        <v>992</v>
      </c>
      <c r="D71" s="91" t="s">
        <v>80</v>
      </c>
      <c r="E71" s="91" t="s">
        <v>187</v>
      </c>
      <c r="F71" s="91" t="s">
        <v>231</v>
      </c>
      <c r="G71" s="92"/>
      <c r="H71" s="61">
        <f aca="true" t="shared" si="2" ref="H71:L72">SUM(H72)</f>
        <v>316.9</v>
      </c>
      <c r="I71" s="61">
        <f t="shared" si="2"/>
        <v>0</v>
      </c>
      <c r="J71" s="61">
        <f t="shared" si="2"/>
        <v>0</v>
      </c>
      <c r="K71" s="61">
        <f t="shared" si="2"/>
        <v>0</v>
      </c>
      <c r="L71" s="61">
        <f t="shared" si="2"/>
        <v>316.9</v>
      </c>
      <c r="M71" s="116"/>
      <c r="P71" s="77"/>
      <c r="Q71" s="14"/>
    </row>
    <row r="72" spans="1:17" ht="30.75" customHeight="1">
      <c r="A72" s="86"/>
      <c r="B72" s="90" t="s">
        <v>47</v>
      </c>
      <c r="C72" s="53">
        <v>992</v>
      </c>
      <c r="D72" s="91" t="s">
        <v>80</v>
      </c>
      <c r="E72" s="91" t="s">
        <v>187</v>
      </c>
      <c r="F72" s="91" t="s">
        <v>232</v>
      </c>
      <c r="G72" s="92"/>
      <c r="H72" s="61">
        <f t="shared" si="2"/>
        <v>316.9</v>
      </c>
      <c r="I72" s="61">
        <f t="shared" si="2"/>
        <v>0</v>
      </c>
      <c r="J72" s="61">
        <f t="shared" si="2"/>
        <v>0</v>
      </c>
      <c r="K72" s="61">
        <f t="shared" si="2"/>
        <v>0</v>
      </c>
      <c r="L72" s="61">
        <f t="shared" si="2"/>
        <v>316.9</v>
      </c>
      <c r="M72" s="116"/>
      <c r="P72" s="77"/>
      <c r="Q72" s="14"/>
    </row>
    <row r="73" spans="1:17" ht="52.5" customHeight="1">
      <c r="A73" s="86"/>
      <c r="B73" s="90" t="s">
        <v>9</v>
      </c>
      <c r="C73" s="53">
        <v>992</v>
      </c>
      <c r="D73" s="91" t="s">
        <v>80</v>
      </c>
      <c r="E73" s="91" t="s">
        <v>187</v>
      </c>
      <c r="F73" s="91" t="s">
        <v>232</v>
      </c>
      <c r="G73" s="92" t="s">
        <v>83</v>
      </c>
      <c r="H73" s="61">
        <v>316.9</v>
      </c>
      <c r="I73" s="61">
        <f>SUM(J73+K73)</f>
        <v>0</v>
      </c>
      <c r="J73" s="93">
        <v>0</v>
      </c>
      <c r="K73" s="93">
        <v>0</v>
      </c>
      <c r="L73" s="93">
        <f>SUM(H73+I73)</f>
        <v>316.9</v>
      </c>
      <c r="M73" s="116"/>
      <c r="P73" s="77"/>
      <c r="Q73" s="14"/>
    </row>
    <row r="74" spans="1:17" ht="84.75" customHeight="1">
      <c r="A74" s="86"/>
      <c r="B74" s="90" t="s">
        <v>48</v>
      </c>
      <c r="C74" s="53">
        <v>992</v>
      </c>
      <c r="D74" s="91" t="s">
        <v>80</v>
      </c>
      <c r="E74" s="91" t="s">
        <v>187</v>
      </c>
      <c r="F74" s="91" t="s">
        <v>234</v>
      </c>
      <c r="G74" s="92"/>
      <c r="H74" s="61">
        <f>SUM(H76)</f>
        <v>2789</v>
      </c>
      <c r="I74" s="61">
        <f t="shared" si="0"/>
        <v>0</v>
      </c>
      <c r="J74" s="61">
        <f>SUM(J76)</f>
        <v>0</v>
      </c>
      <c r="K74" s="61">
        <f>SUM(K76)</f>
        <v>0</v>
      </c>
      <c r="L74" s="61">
        <f>SUM(L76)</f>
        <v>2789</v>
      </c>
      <c r="M74" s="116"/>
      <c r="P74" s="77"/>
      <c r="Q74" s="14"/>
    </row>
    <row r="75" spans="1:17" ht="53.25" customHeight="1">
      <c r="A75" s="86"/>
      <c r="B75" s="90" t="s">
        <v>235</v>
      </c>
      <c r="C75" s="53">
        <v>992</v>
      </c>
      <c r="D75" s="91" t="s">
        <v>80</v>
      </c>
      <c r="E75" s="91" t="s">
        <v>187</v>
      </c>
      <c r="F75" s="91" t="s">
        <v>236</v>
      </c>
      <c r="G75" s="92"/>
      <c r="H75" s="61">
        <f>SUM(H76)</f>
        <v>2789</v>
      </c>
      <c r="I75" s="61">
        <f>SUM(J75+K75)</f>
        <v>0</v>
      </c>
      <c r="J75" s="61">
        <f>SUM(J76)</f>
        <v>0</v>
      </c>
      <c r="K75" s="61">
        <f>SUM(K76)</f>
        <v>0</v>
      </c>
      <c r="L75" s="61">
        <f>SUM(H75+I75)</f>
        <v>2789</v>
      </c>
      <c r="M75" s="116"/>
      <c r="P75" s="77"/>
      <c r="Q75" s="14"/>
    </row>
    <row r="76" spans="1:17" ht="55.5" customHeight="1">
      <c r="A76" s="86"/>
      <c r="B76" s="90" t="s">
        <v>192</v>
      </c>
      <c r="C76" s="53">
        <v>992</v>
      </c>
      <c r="D76" s="91" t="s">
        <v>80</v>
      </c>
      <c r="E76" s="91" t="s">
        <v>187</v>
      </c>
      <c r="F76" s="91" t="s">
        <v>381</v>
      </c>
      <c r="G76" s="92"/>
      <c r="H76" s="61">
        <f>SUM(H77)</f>
        <v>2789</v>
      </c>
      <c r="I76" s="61">
        <f>SUM(I77)</f>
        <v>0</v>
      </c>
      <c r="J76" s="61">
        <f>SUM(J77)</f>
        <v>0</v>
      </c>
      <c r="K76" s="61">
        <f>SUM(K77)</f>
        <v>0</v>
      </c>
      <c r="L76" s="61">
        <f>SUM(L77)</f>
        <v>2789</v>
      </c>
      <c r="M76" s="116"/>
      <c r="P76" s="77"/>
      <c r="Q76" s="14"/>
    </row>
    <row r="77" spans="1:17" ht="54.75" customHeight="1">
      <c r="A77" s="86"/>
      <c r="B77" s="90" t="s">
        <v>9</v>
      </c>
      <c r="C77" s="53">
        <v>992</v>
      </c>
      <c r="D77" s="91" t="s">
        <v>80</v>
      </c>
      <c r="E77" s="91" t="s">
        <v>187</v>
      </c>
      <c r="F77" s="91" t="s">
        <v>381</v>
      </c>
      <c r="G77" s="92" t="s">
        <v>83</v>
      </c>
      <c r="H77" s="61">
        <v>2789</v>
      </c>
      <c r="I77" s="61">
        <f t="shared" si="0"/>
        <v>0</v>
      </c>
      <c r="J77" s="93">
        <v>0</v>
      </c>
      <c r="K77" s="93">
        <v>0</v>
      </c>
      <c r="L77" s="93">
        <f>SUM(H77+I77)</f>
        <v>2789</v>
      </c>
      <c r="M77" s="116"/>
      <c r="P77" s="77"/>
      <c r="Q77" s="14"/>
    </row>
    <row r="78" spans="1:17" ht="63">
      <c r="A78" s="86"/>
      <c r="B78" s="90" t="s">
        <v>237</v>
      </c>
      <c r="C78" s="53">
        <v>992</v>
      </c>
      <c r="D78" s="91" t="s">
        <v>80</v>
      </c>
      <c r="E78" s="91" t="s">
        <v>187</v>
      </c>
      <c r="F78" s="94">
        <v>1700000000</v>
      </c>
      <c r="G78" s="92"/>
      <c r="H78" s="61">
        <f>SUM(H79)</f>
        <v>500</v>
      </c>
      <c r="I78" s="61">
        <f t="shared" si="0"/>
        <v>0</v>
      </c>
      <c r="J78" s="61">
        <f aca="true" t="shared" si="3" ref="J78:L80">SUM(J79)</f>
        <v>0</v>
      </c>
      <c r="K78" s="61">
        <f t="shared" si="3"/>
        <v>0</v>
      </c>
      <c r="L78" s="61">
        <f t="shared" si="3"/>
        <v>500</v>
      </c>
      <c r="M78" s="116"/>
      <c r="P78" s="77"/>
      <c r="Q78" s="14"/>
    </row>
    <row r="79" spans="1:17" ht="60" customHeight="1">
      <c r="A79" s="86"/>
      <c r="B79" s="90" t="s">
        <v>56</v>
      </c>
      <c r="C79" s="53">
        <v>992</v>
      </c>
      <c r="D79" s="91" t="s">
        <v>80</v>
      </c>
      <c r="E79" s="91" t="s">
        <v>187</v>
      </c>
      <c r="F79" s="94">
        <v>1710000000</v>
      </c>
      <c r="G79" s="92"/>
      <c r="H79" s="61">
        <f>SUM(H80)</f>
        <v>500</v>
      </c>
      <c r="I79" s="61">
        <f>SUM(I80)</f>
        <v>0</v>
      </c>
      <c r="J79" s="61">
        <f t="shared" si="3"/>
        <v>0</v>
      </c>
      <c r="K79" s="61">
        <f t="shared" si="3"/>
        <v>0</v>
      </c>
      <c r="L79" s="61">
        <f t="shared" si="3"/>
        <v>500</v>
      </c>
      <c r="M79" s="116"/>
      <c r="P79" s="77"/>
      <c r="Q79" s="14"/>
    </row>
    <row r="80" spans="1:17" ht="67.5" customHeight="1">
      <c r="A80" s="86"/>
      <c r="B80" s="90" t="s">
        <v>497</v>
      </c>
      <c r="C80" s="53">
        <v>992</v>
      </c>
      <c r="D80" s="91" t="s">
        <v>80</v>
      </c>
      <c r="E80" s="91" t="s">
        <v>187</v>
      </c>
      <c r="F80" s="94">
        <v>1710010750</v>
      </c>
      <c r="G80" s="92"/>
      <c r="H80" s="61">
        <f>SUM(H81)</f>
        <v>500</v>
      </c>
      <c r="I80" s="61">
        <f t="shared" si="0"/>
        <v>0</v>
      </c>
      <c r="J80" s="61">
        <f t="shared" si="3"/>
        <v>0</v>
      </c>
      <c r="K80" s="61">
        <f t="shared" si="3"/>
        <v>0</v>
      </c>
      <c r="L80" s="61">
        <f t="shared" si="3"/>
        <v>500</v>
      </c>
      <c r="M80" s="116"/>
      <c r="P80" s="77"/>
      <c r="Q80" s="14"/>
    </row>
    <row r="81" spans="1:17" ht="47.25">
      <c r="A81" s="86"/>
      <c r="B81" s="96" t="s">
        <v>86</v>
      </c>
      <c r="C81" s="53">
        <v>992</v>
      </c>
      <c r="D81" s="91" t="s">
        <v>80</v>
      </c>
      <c r="E81" s="91" t="s">
        <v>187</v>
      </c>
      <c r="F81" s="94">
        <v>1710010750</v>
      </c>
      <c r="G81" s="92" t="s">
        <v>84</v>
      </c>
      <c r="H81" s="61">
        <v>500</v>
      </c>
      <c r="I81" s="61">
        <f t="shared" si="0"/>
        <v>0</v>
      </c>
      <c r="J81" s="93">
        <v>0</v>
      </c>
      <c r="K81" s="93">
        <v>0</v>
      </c>
      <c r="L81" s="93">
        <f>SUM(H81+I81)</f>
        <v>500</v>
      </c>
      <c r="M81" s="116"/>
      <c r="P81" s="77"/>
      <c r="Q81" s="14"/>
    </row>
    <row r="82" spans="1:17" ht="30.75" customHeight="1">
      <c r="A82" s="83" t="s">
        <v>122</v>
      </c>
      <c r="B82" s="97" t="s">
        <v>105</v>
      </c>
      <c r="C82" s="49">
        <v>992</v>
      </c>
      <c r="D82" s="88" t="s">
        <v>106</v>
      </c>
      <c r="E82" s="88"/>
      <c r="F82" s="88"/>
      <c r="G82" s="89"/>
      <c r="H82" s="85">
        <f>SUM(H83+H89+H104)</f>
        <v>8858.2</v>
      </c>
      <c r="I82" s="85">
        <f>SUM(I83+I89+I104)</f>
        <v>-1013.8</v>
      </c>
      <c r="J82" s="85">
        <f>SUM(J83+J89+J104)</f>
        <v>-1013.8</v>
      </c>
      <c r="K82" s="85">
        <f>SUM(K83+K89+K104)</f>
        <v>0</v>
      </c>
      <c r="L82" s="85">
        <f>SUM(L83+L89+L104)</f>
        <v>7844.4</v>
      </c>
      <c r="M82" s="116"/>
      <c r="P82" s="77"/>
      <c r="Q82" s="14"/>
    </row>
    <row r="83" spans="1:17" ht="17.25" customHeight="1">
      <c r="A83" s="83"/>
      <c r="B83" s="90" t="s">
        <v>462</v>
      </c>
      <c r="C83" s="53">
        <v>992</v>
      </c>
      <c r="D83" s="91" t="s">
        <v>106</v>
      </c>
      <c r="E83" s="91" t="s">
        <v>107</v>
      </c>
      <c r="F83" s="91"/>
      <c r="G83" s="92"/>
      <c r="H83" s="61">
        <f>SUM(H84)</f>
        <v>350</v>
      </c>
      <c r="I83" s="61">
        <f aca="true" t="shared" si="4" ref="I83:I88">SUM(J83+K83)</f>
        <v>-283.8</v>
      </c>
      <c r="J83" s="61">
        <f aca="true" t="shared" si="5" ref="J83:L84">SUM(J84)</f>
        <v>-283.8</v>
      </c>
      <c r="K83" s="61">
        <f t="shared" si="5"/>
        <v>0</v>
      </c>
      <c r="L83" s="61">
        <f t="shared" si="5"/>
        <v>66.19999999999999</v>
      </c>
      <c r="M83" s="116"/>
      <c r="P83" s="77"/>
      <c r="Q83" s="14"/>
    </row>
    <row r="84" spans="1:17" ht="31.5" customHeight="1">
      <c r="A84" s="83"/>
      <c r="B84" s="90" t="s">
        <v>49</v>
      </c>
      <c r="C84" s="53">
        <v>992</v>
      </c>
      <c r="D84" s="91" t="s">
        <v>106</v>
      </c>
      <c r="E84" s="91" t="s">
        <v>107</v>
      </c>
      <c r="F84" s="91" t="s">
        <v>238</v>
      </c>
      <c r="G84" s="92"/>
      <c r="H84" s="61">
        <f>SUM(H85)</f>
        <v>350</v>
      </c>
      <c r="I84" s="61">
        <f>SUM(I85)</f>
        <v>-283.8</v>
      </c>
      <c r="J84" s="61">
        <f t="shared" si="5"/>
        <v>-283.8</v>
      </c>
      <c r="K84" s="61">
        <f t="shared" si="5"/>
        <v>0</v>
      </c>
      <c r="L84" s="61">
        <f t="shared" si="5"/>
        <v>66.19999999999999</v>
      </c>
      <c r="M84" s="116"/>
      <c r="P84" s="77"/>
      <c r="Q84" s="14"/>
    </row>
    <row r="85" spans="1:17" ht="33.75" customHeight="1">
      <c r="A85" s="86"/>
      <c r="B85" s="90" t="s">
        <v>463</v>
      </c>
      <c r="C85" s="53">
        <v>992</v>
      </c>
      <c r="D85" s="91" t="s">
        <v>106</v>
      </c>
      <c r="E85" s="91" t="s">
        <v>107</v>
      </c>
      <c r="F85" s="91" t="s">
        <v>239</v>
      </c>
      <c r="G85" s="92"/>
      <c r="H85" s="61">
        <f>SUM(H87)</f>
        <v>350</v>
      </c>
      <c r="I85" s="61">
        <f t="shared" si="4"/>
        <v>-283.8</v>
      </c>
      <c r="J85" s="61">
        <f>SUM(J87)</f>
        <v>-283.8</v>
      </c>
      <c r="K85" s="61">
        <f>SUM(K87)</f>
        <v>0</v>
      </c>
      <c r="L85" s="93">
        <f>SUM(H85+I85)</f>
        <v>66.19999999999999</v>
      </c>
      <c r="M85" s="116"/>
      <c r="P85" s="77"/>
      <c r="Q85" s="14"/>
    </row>
    <row r="86" spans="1:17" ht="48" customHeight="1">
      <c r="A86" s="86"/>
      <c r="B86" s="90" t="s">
        <v>464</v>
      </c>
      <c r="C86" s="53">
        <v>992</v>
      </c>
      <c r="D86" s="91" t="s">
        <v>106</v>
      </c>
      <c r="E86" s="91" t="s">
        <v>107</v>
      </c>
      <c r="F86" s="91" t="s">
        <v>240</v>
      </c>
      <c r="G86" s="92"/>
      <c r="H86" s="61">
        <f>SUM(H87)</f>
        <v>350</v>
      </c>
      <c r="I86" s="61">
        <f>SUM(J86+K86)</f>
        <v>-283.8</v>
      </c>
      <c r="J86" s="61">
        <f>SUM(J87)</f>
        <v>-283.8</v>
      </c>
      <c r="K86" s="61">
        <f>SUM(K87)</f>
        <v>0</v>
      </c>
      <c r="L86" s="93">
        <f>SUM(H86+I86)</f>
        <v>66.19999999999999</v>
      </c>
      <c r="M86" s="116"/>
      <c r="P86" s="77"/>
      <c r="Q86" s="14"/>
    </row>
    <row r="87" spans="1:17" ht="47.25" customHeight="1">
      <c r="A87" s="86"/>
      <c r="B87" s="90" t="s">
        <v>145</v>
      </c>
      <c r="C87" s="53">
        <v>992</v>
      </c>
      <c r="D87" s="91" t="s">
        <v>106</v>
      </c>
      <c r="E87" s="91" t="s">
        <v>107</v>
      </c>
      <c r="F87" s="91" t="s">
        <v>241</v>
      </c>
      <c r="G87" s="92"/>
      <c r="H87" s="61">
        <f>SUM(H88)</f>
        <v>350</v>
      </c>
      <c r="I87" s="61">
        <f>SUM(I88)</f>
        <v>-283.8</v>
      </c>
      <c r="J87" s="61">
        <f>SUM(J88)</f>
        <v>-283.8</v>
      </c>
      <c r="K87" s="61">
        <f>SUM(K88)</f>
        <v>0</v>
      </c>
      <c r="L87" s="61">
        <f>SUM(L88)</f>
        <v>66.19999999999999</v>
      </c>
      <c r="M87" s="116"/>
      <c r="P87" s="77"/>
      <c r="Q87" s="14"/>
    </row>
    <row r="88" spans="1:17" ht="46.5" customHeight="1">
      <c r="A88" s="86"/>
      <c r="B88" s="90" t="s">
        <v>9</v>
      </c>
      <c r="C88" s="53">
        <v>992</v>
      </c>
      <c r="D88" s="91" t="s">
        <v>106</v>
      </c>
      <c r="E88" s="91" t="s">
        <v>107</v>
      </c>
      <c r="F88" s="91" t="s">
        <v>241</v>
      </c>
      <c r="G88" s="92" t="s">
        <v>83</v>
      </c>
      <c r="H88" s="61">
        <v>350</v>
      </c>
      <c r="I88" s="61">
        <f t="shared" si="4"/>
        <v>-283.8</v>
      </c>
      <c r="J88" s="93">
        <v>-283.8</v>
      </c>
      <c r="K88" s="93">
        <v>0</v>
      </c>
      <c r="L88" s="93">
        <f>SUM(H88+I88)</f>
        <v>66.19999999999999</v>
      </c>
      <c r="M88" s="116"/>
      <c r="P88" s="77"/>
      <c r="Q88" s="14"/>
    </row>
    <row r="89" spans="1:17" ht="67.5" customHeight="1">
      <c r="A89" s="86"/>
      <c r="B89" s="90" t="s">
        <v>465</v>
      </c>
      <c r="C89" s="53">
        <v>992</v>
      </c>
      <c r="D89" s="91" t="s">
        <v>106</v>
      </c>
      <c r="E89" s="91" t="s">
        <v>115</v>
      </c>
      <c r="F89" s="91"/>
      <c r="G89" s="92"/>
      <c r="H89" s="61">
        <f>SUM(H90)</f>
        <v>3894.3</v>
      </c>
      <c r="I89" s="61">
        <f>SUM(I90)</f>
        <v>-26.5</v>
      </c>
      <c r="J89" s="61">
        <f>SUM(J90)</f>
        <v>-26.5</v>
      </c>
      <c r="K89" s="61">
        <f>SUM(K90)</f>
        <v>0</v>
      </c>
      <c r="L89" s="61">
        <f>SUM(L90)</f>
        <v>3867.8</v>
      </c>
      <c r="M89" s="116"/>
      <c r="P89" s="77"/>
      <c r="Q89" s="14"/>
    </row>
    <row r="90" spans="1:17" ht="36.75" customHeight="1">
      <c r="A90" s="86"/>
      <c r="B90" s="90" t="s">
        <v>49</v>
      </c>
      <c r="C90" s="53">
        <v>992</v>
      </c>
      <c r="D90" s="91" t="s">
        <v>106</v>
      </c>
      <c r="E90" s="91" t="s">
        <v>115</v>
      </c>
      <c r="F90" s="91" t="s">
        <v>238</v>
      </c>
      <c r="G90" s="92"/>
      <c r="H90" s="61">
        <f>SUM(H91+H96+H100)</f>
        <v>3894.3</v>
      </c>
      <c r="I90" s="61">
        <f>SUM(I91+I96+I100)</f>
        <v>-26.5</v>
      </c>
      <c r="J90" s="61">
        <f>SUM(J91+J96+J100)</f>
        <v>-26.5</v>
      </c>
      <c r="K90" s="61">
        <f>SUM(K91+K96+K100)</f>
        <v>0</v>
      </c>
      <c r="L90" s="61">
        <f>SUM(H90+I90)</f>
        <v>3867.8</v>
      </c>
      <c r="M90" s="116"/>
      <c r="P90" s="77"/>
      <c r="Q90" s="14"/>
    </row>
    <row r="91" spans="1:17" ht="50.25" customHeight="1">
      <c r="A91" s="86"/>
      <c r="B91" s="90" t="s">
        <v>50</v>
      </c>
      <c r="C91" s="53">
        <v>992</v>
      </c>
      <c r="D91" s="91" t="s">
        <v>106</v>
      </c>
      <c r="E91" s="91" t="s">
        <v>115</v>
      </c>
      <c r="F91" s="91" t="s">
        <v>242</v>
      </c>
      <c r="G91" s="92"/>
      <c r="H91" s="61">
        <f>SUM(H93)</f>
        <v>48</v>
      </c>
      <c r="I91" s="61">
        <f>SUM(I93)</f>
        <v>-23</v>
      </c>
      <c r="J91" s="61">
        <f>SUM(J93)</f>
        <v>-23</v>
      </c>
      <c r="K91" s="61">
        <f>SUM(K93)</f>
        <v>0</v>
      </c>
      <c r="L91" s="61">
        <f>SUM(L93)</f>
        <v>25</v>
      </c>
      <c r="M91" s="116"/>
      <c r="P91" s="77"/>
      <c r="Q91" s="14"/>
    </row>
    <row r="92" spans="1:17" ht="37.5" customHeight="1">
      <c r="A92" s="86"/>
      <c r="B92" s="90" t="s">
        <v>243</v>
      </c>
      <c r="C92" s="53">
        <v>992</v>
      </c>
      <c r="D92" s="91" t="s">
        <v>106</v>
      </c>
      <c r="E92" s="91" t="s">
        <v>115</v>
      </c>
      <c r="F92" s="91" t="s">
        <v>244</v>
      </c>
      <c r="G92" s="92"/>
      <c r="H92" s="61">
        <f>SUM(H93)</f>
        <v>48</v>
      </c>
      <c r="I92" s="61">
        <f>SUM(J92+K93)</f>
        <v>-23</v>
      </c>
      <c r="J92" s="61">
        <f>SUM(J93)</f>
        <v>-23</v>
      </c>
      <c r="K92" s="61">
        <f>SUM(K94)</f>
        <v>0</v>
      </c>
      <c r="L92" s="93">
        <f>SUM(H91+I91)</f>
        <v>25</v>
      </c>
      <c r="M92" s="116"/>
      <c r="P92" s="77"/>
      <c r="Q92" s="14"/>
    </row>
    <row r="93" spans="1:17" ht="53.25" customHeight="1">
      <c r="A93" s="86"/>
      <c r="B93" s="90" t="s">
        <v>51</v>
      </c>
      <c r="C93" s="53">
        <v>992</v>
      </c>
      <c r="D93" s="91" t="s">
        <v>106</v>
      </c>
      <c r="E93" s="91" t="s">
        <v>115</v>
      </c>
      <c r="F93" s="91" t="s">
        <v>245</v>
      </c>
      <c r="G93" s="92"/>
      <c r="H93" s="61">
        <f>SUM(H94+H95)</f>
        <v>48</v>
      </c>
      <c r="I93" s="61">
        <f>SUM(J93+K94)</f>
        <v>-23</v>
      </c>
      <c r="J93" s="61">
        <f>SUM(J94)</f>
        <v>-23</v>
      </c>
      <c r="K93" s="61">
        <f>SUM(K94)</f>
        <v>0</v>
      </c>
      <c r="L93" s="93">
        <f>SUM(H92+I92)</f>
        <v>25</v>
      </c>
      <c r="M93" s="116"/>
      <c r="P93" s="77"/>
      <c r="Q93" s="14"/>
    </row>
    <row r="94" spans="1:17" ht="48" customHeight="1">
      <c r="A94" s="86"/>
      <c r="B94" s="90" t="s">
        <v>9</v>
      </c>
      <c r="C94" s="53">
        <v>992</v>
      </c>
      <c r="D94" s="91" t="s">
        <v>106</v>
      </c>
      <c r="E94" s="91" t="s">
        <v>115</v>
      </c>
      <c r="F94" s="91" t="s">
        <v>245</v>
      </c>
      <c r="G94" s="92" t="s">
        <v>83</v>
      </c>
      <c r="H94" s="61">
        <v>35</v>
      </c>
      <c r="I94" s="61">
        <f>SUM(J94+K100)</f>
        <v>-23</v>
      </c>
      <c r="J94" s="93">
        <v>-23</v>
      </c>
      <c r="K94" s="61">
        <f>SUM(K100)</f>
        <v>0</v>
      </c>
      <c r="L94" s="93">
        <f>SUM(H94+I94)</f>
        <v>12</v>
      </c>
      <c r="M94" s="116"/>
      <c r="P94" s="77"/>
      <c r="Q94" s="14"/>
    </row>
    <row r="95" spans="1:17" ht="21.75" customHeight="1">
      <c r="A95" s="86"/>
      <c r="B95" s="95" t="s">
        <v>90</v>
      </c>
      <c r="C95" s="53">
        <v>992</v>
      </c>
      <c r="D95" s="91" t="s">
        <v>106</v>
      </c>
      <c r="E95" s="91" t="s">
        <v>115</v>
      </c>
      <c r="F95" s="91" t="s">
        <v>245</v>
      </c>
      <c r="G95" s="92" t="s">
        <v>89</v>
      </c>
      <c r="H95" s="61">
        <v>13</v>
      </c>
      <c r="I95" s="61">
        <f>SUM(J95+K81)</f>
        <v>0</v>
      </c>
      <c r="J95" s="93">
        <v>0</v>
      </c>
      <c r="K95" s="61">
        <f>SUM(K81)</f>
        <v>0</v>
      </c>
      <c r="L95" s="93">
        <f>SUM(H95)</f>
        <v>13</v>
      </c>
      <c r="M95" s="116"/>
      <c r="P95" s="77"/>
      <c r="Q95" s="14"/>
    </row>
    <row r="96" spans="1:17" ht="32.25" customHeight="1">
      <c r="A96" s="86"/>
      <c r="B96" s="90" t="s">
        <v>39</v>
      </c>
      <c r="C96" s="53">
        <v>992</v>
      </c>
      <c r="D96" s="91" t="s">
        <v>106</v>
      </c>
      <c r="E96" s="91" t="s">
        <v>115</v>
      </c>
      <c r="F96" s="91" t="s">
        <v>250</v>
      </c>
      <c r="G96" s="92"/>
      <c r="H96" s="61">
        <f>SUM(H99)</f>
        <v>495</v>
      </c>
      <c r="I96" s="61">
        <f>SUM(J96+K97)</f>
        <v>-3.5</v>
      </c>
      <c r="J96" s="61">
        <f>SUM(J98)</f>
        <v>-3.5</v>
      </c>
      <c r="K96" s="61">
        <f>SUM(K99)</f>
        <v>0</v>
      </c>
      <c r="L96" s="61">
        <f>SUM(L99)</f>
        <v>491.5</v>
      </c>
      <c r="M96" s="116"/>
      <c r="P96" s="77"/>
      <c r="Q96" s="14"/>
    </row>
    <row r="97" spans="1:17" ht="84.75" customHeight="1">
      <c r="A97" s="86"/>
      <c r="B97" s="90" t="s">
        <v>251</v>
      </c>
      <c r="C97" s="53">
        <v>992</v>
      </c>
      <c r="D97" s="91" t="s">
        <v>106</v>
      </c>
      <c r="E97" s="91" t="s">
        <v>115</v>
      </c>
      <c r="F97" s="91" t="s">
        <v>252</v>
      </c>
      <c r="G97" s="92"/>
      <c r="H97" s="61">
        <f>SUM(H98)</f>
        <v>495</v>
      </c>
      <c r="I97" s="61">
        <f>SUM(J97+K98)</f>
        <v>-3.5</v>
      </c>
      <c r="J97" s="61">
        <f>SUM(J98)</f>
        <v>-3.5</v>
      </c>
      <c r="K97" s="61">
        <f>SUM(K99)</f>
        <v>0</v>
      </c>
      <c r="L97" s="93">
        <f>SUM(H97+I97)</f>
        <v>491.5</v>
      </c>
      <c r="M97" s="116"/>
      <c r="P97" s="77"/>
      <c r="Q97" s="14"/>
    </row>
    <row r="98" spans="1:17" ht="36.75" customHeight="1">
      <c r="A98" s="86"/>
      <c r="B98" s="90" t="s">
        <v>191</v>
      </c>
      <c r="C98" s="53">
        <v>992</v>
      </c>
      <c r="D98" s="91" t="s">
        <v>106</v>
      </c>
      <c r="E98" s="91" t="s">
        <v>115</v>
      </c>
      <c r="F98" s="91" t="s">
        <v>406</v>
      </c>
      <c r="G98" s="92"/>
      <c r="H98" s="61">
        <f>SUM(H99)</f>
        <v>495</v>
      </c>
      <c r="I98" s="61">
        <f>SUM(J98+K99)</f>
        <v>-3.5</v>
      </c>
      <c r="J98" s="61">
        <f>SUM(J99)</f>
        <v>-3.5</v>
      </c>
      <c r="K98" s="61">
        <f>SUM(K99)</f>
        <v>0</v>
      </c>
      <c r="L98" s="61">
        <f>SUM(L99)</f>
        <v>491.5</v>
      </c>
      <c r="M98" s="116"/>
      <c r="P98" s="77"/>
      <c r="Q98" s="14"/>
    </row>
    <row r="99" spans="1:17" ht="48" customHeight="1">
      <c r="A99" s="86"/>
      <c r="B99" s="90" t="s">
        <v>9</v>
      </c>
      <c r="C99" s="53">
        <v>992</v>
      </c>
      <c r="D99" s="91" t="s">
        <v>106</v>
      </c>
      <c r="E99" s="91" t="s">
        <v>115</v>
      </c>
      <c r="F99" s="91" t="s">
        <v>406</v>
      </c>
      <c r="G99" s="92" t="s">
        <v>83</v>
      </c>
      <c r="H99" s="61">
        <v>495</v>
      </c>
      <c r="I99" s="61">
        <f>SUM(J99+K104)</f>
        <v>-3.5</v>
      </c>
      <c r="J99" s="93">
        <v>-3.5</v>
      </c>
      <c r="K99" s="61">
        <f>SUM(K104)</f>
        <v>0</v>
      </c>
      <c r="L99" s="61">
        <f>SUM(H99+I99)</f>
        <v>491.5</v>
      </c>
      <c r="M99" s="116"/>
      <c r="P99" s="77"/>
      <c r="Q99" s="14"/>
    </row>
    <row r="100" spans="1:17" ht="29.25" customHeight="1">
      <c r="A100" s="86"/>
      <c r="B100" s="90" t="s">
        <v>152</v>
      </c>
      <c r="C100" s="53">
        <v>992</v>
      </c>
      <c r="D100" s="91" t="s">
        <v>106</v>
      </c>
      <c r="E100" s="91" t="s">
        <v>115</v>
      </c>
      <c r="F100" s="91" t="s">
        <v>246</v>
      </c>
      <c r="G100" s="92"/>
      <c r="H100" s="61">
        <f>SUM(H102)</f>
        <v>3351.3</v>
      </c>
      <c r="I100" s="61">
        <f>SUM(J100+K101)</f>
        <v>0</v>
      </c>
      <c r="J100" s="61">
        <f>SUM(J102)</f>
        <v>0</v>
      </c>
      <c r="K100" s="93">
        <v>0</v>
      </c>
      <c r="L100" s="93">
        <f>SUM(H100+I100)</f>
        <v>3351.3</v>
      </c>
      <c r="M100" s="116"/>
      <c r="P100" s="77"/>
      <c r="Q100" s="14"/>
    </row>
    <row r="101" spans="1:17" ht="54.75" customHeight="1">
      <c r="A101" s="86"/>
      <c r="B101" s="90" t="s">
        <v>247</v>
      </c>
      <c r="C101" s="53">
        <v>992</v>
      </c>
      <c r="D101" s="91" t="s">
        <v>106</v>
      </c>
      <c r="E101" s="91" t="s">
        <v>115</v>
      </c>
      <c r="F101" s="91" t="s">
        <v>248</v>
      </c>
      <c r="G101" s="92"/>
      <c r="H101" s="61">
        <f>SUM(H102)</f>
        <v>3351.3</v>
      </c>
      <c r="I101" s="61">
        <f>SUM(J101+K102)</f>
        <v>0</v>
      </c>
      <c r="J101" s="61">
        <f>SUM(J102)</f>
        <v>0</v>
      </c>
      <c r="K101" s="61">
        <f>SUM(K103)</f>
        <v>0</v>
      </c>
      <c r="L101" s="93">
        <f>SUM(H100+I100)</f>
        <v>3351.3</v>
      </c>
      <c r="M101" s="116"/>
      <c r="P101" s="77"/>
      <c r="Q101" s="14"/>
    </row>
    <row r="102" spans="1:17" ht="47.25">
      <c r="A102" s="86"/>
      <c r="B102" s="90" t="s">
        <v>148</v>
      </c>
      <c r="C102" s="53">
        <v>992</v>
      </c>
      <c r="D102" s="91" t="s">
        <v>106</v>
      </c>
      <c r="E102" s="91" t="s">
        <v>115</v>
      </c>
      <c r="F102" s="91" t="s">
        <v>249</v>
      </c>
      <c r="G102" s="92"/>
      <c r="H102" s="61">
        <f>SUM(H103)</f>
        <v>3351.3</v>
      </c>
      <c r="I102" s="61">
        <f>SUM(J102+K103)</f>
        <v>0</v>
      </c>
      <c r="J102" s="61">
        <f>SUM(J103)</f>
        <v>0</v>
      </c>
      <c r="K102" s="61">
        <f>SUM(K103)</f>
        <v>0</v>
      </c>
      <c r="L102" s="93">
        <f>SUM(H101+I101)</f>
        <v>3351.3</v>
      </c>
      <c r="M102" s="116"/>
      <c r="P102" s="77"/>
      <c r="Q102" s="14"/>
    </row>
    <row r="103" spans="1:17" ht="23.25" customHeight="1">
      <c r="A103" s="86"/>
      <c r="B103" s="95" t="s">
        <v>90</v>
      </c>
      <c r="C103" s="53">
        <v>992</v>
      </c>
      <c r="D103" s="91" t="s">
        <v>106</v>
      </c>
      <c r="E103" s="91" t="s">
        <v>115</v>
      </c>
      <c r="F103" s="91" t="s">
        <v>249</v>
      </c>
      <c r="G103" s="92" t="s">
        <v>89</v>
      </c>
      <c r="H103" s="61">
        <v>3351.3</v>
      </c>
      <c r="I103" s="61">
        <f>SUM(J103+K89)</f>
        <v>0</v>
      </c>
      <c r="J103" s="93">
        <v>0</v>
      </c>
      <c r="K103" s="61">
        <f>SUM(K89)</f>
        <v>0</v>
      </c>
      <c r="L103" s="93">
        <f>SUM(H102+I102)</f>
        <v>3351.3</v>
      </c>
      <c r="M103" s="116"/>
      <c r="P103" s="77"/>
      <c r="Q103" s="14"/>
    </row>
    <row r="104" spans="1:17" ht="47.25">
      <c r="A104" s="86"/>
      <c r="B104" s="90" t="s">
        <v>53</v>
      </c>
      <c r="C104" s="53">
        <v>992</v>
      </c>
      <c r="D104" s="91" t="s">
        <v>106</v>
      </c>
      <c r="E104" s="91" t="s">
        <v>128</v>
      </c>
      <c r="F104" s="91"/>
      <c r="G104" s="92"/>
      <c r="H104" s="61">
        <f>SUM(H105+H118)</f>
        <v>4613.9</v>
      </c>
      <c r="I104" s="61">
        <f>SUM(I105+I118)</f>
        <v>-703.5</v>
      </c>
      <c r="J104" s="61">
        <f>SUM(J105+J118)</f>
        <v>-703.5</v>
      </c>
      <c r="K104" s="61">
        <f>SUM(K105+K118)</f>
        <v>0</v>
      </c>
      <c r="L104" s="61">
        <f>SUM(L105+L118)</f>
        <v>3910.3999999999996</v>
      </c>
      <c r="M104" s="114"/>
      <c r="N104" s="31"/>
      <c r="O104" s="31"/>
      <c r="P104" s="77"/>
      <c r="Q104" s="14"/>
    </row>
    <row r="105" spans="1:17" ht="31.5">
      <c r="A105" s="86"/>
      <c r="B105" s="90" t="s">
        <v>58</v>
      </c>
      <c r="C105" s="53">
        <v>992</v>
      </c>
      <c r="D105" s="91" t="s">
        <v>106</v>
      </c>
      <c r="E105" s="91" t="s">
        <v>128</v>
      </c>
      <c r="F105" s="91" t="s">
        <v>238</v>
      </c>
      <c r="G105" s="92"/>
      <c r="H105" s="61">
        <f>SUM(H106+H110+H114)</f>
        <v>4597.4</v>
      </c>
      <c r="I105" s="61">
        <f>SUM(J105+K106)</f>
        <v>-703.5</v>
      </c>
      <c r="J105" s="61">
        <f>SUM(J106+J110+J114)</f>
        <v>-703.5</v>
      </c>
      <c r="K105" s="61">
        <f>SUM(K106+K119)</f>
        <v>0</v>
      </c>
      <c r="L105" s="61">
        <f>SUM(H105+I105)</f>
        <v>3893.8999999999996</v>
      </c>
      <c r="M105" s="116"/>
      <c r="P105" s="77"/>
      <c r="Q105" s="14"/>
    </row>
    <row r="106" spans="1:17" ht="51" customHeight="1">
      <c r="A106" s="86"/>
      <c r="B106" s="90" t="s">
        <v>2</v>
      </c>
      <c r="C106" s="53">
        <v>992</v>
      </c>
      <c r="D106" s="91" t="s">
        <v>106</v>
      </c>
      <c r="E106" s="91" t="s">
        <v>128</v>
      </c>
      <c r="F106" s="91" t="s">
        <v>253</v>
      </c>
      <c r="G106" s="92"/>
      <c r="H106" s="61">
        <f>SUM(H108)</f>
        <v>50</v>
      </c>
      <c r="I106" s="61">
        <f>SUM(I108)</f>
        <v>0</v>
      </c>
      <c r="J106" s="61">
        <f>SUM(J108)</f>
        <v>0</v>
      </c>
      <c r="K106" s="61">
        <f>SUM(K108)</f>
        <v>0</v>
      </c>
      <c r="L106" s="61">
        <f>SUM(L108)</f>
        <v>50</v>
      </c>
      <c r="M106" s="114"/>
      <c r="N106" s="31"/>
      <c r="O106" s="31"/>
      <c r="P106" s="77"/>
      <c r="Q106" s="14"/>
    </row>
    <row r="107" spans="1:17" ht="55.5" customHeight="1">
      <c r="A107" s="86"/>
      <c r="B107" s="90" t="s">
        <v>254</v>
      </c>
      <c r="C107" s="53">
        <v>992</v>
      </c>
      <c r="D107" s="91" t="s">
        <v>106</v>
      </c>
      <c r="E107" s="91" t="s">
        <v>128</v>
      </c>
      <c r="F107" s="91" t="s">
        <v>255</v>
      </c>
      <c r="G107" s="92"/>
      <c r="H107" s="61">
        <f>SUM(H108)</f>
        <v>50</v>
      </c>
      <c r="I107" s="61">
        <f>SUM(J107+K108)</f>
        <v>0</v>
      </c>
      <c r="J107" s="61">
        <f>SUM(J108)</f>
        <v>0</v>
      </c>
      <c r="K107" s="61">
        <f>SUM(K109)</f>
        <v>0</v>
      </c>
      <c r="L107" s="61">
        <f>SUM(L109)</f>
        <v>50</v>
      </c>
      <c r="M107" s="114"/>
      <c r="N107" s="31"/>
      <c r="O107" s="31"/>
      <c r="P107" s="77"/>
      <c r="Q107" s="14"/>
    </row>
    <row r="108" spans="1:17" ht="54" customHeight="1">
      <c r="A108" s="86"/>
      <c r="B108" s="90" t="s">
        <v>466</v>
      </c>
      <c r="C108" s="53">
        <v>992</v>
      </c>
      <c r="D108" s="91" t="s">
        <v>106</v>
      </c>
      <c r="E108" s="91" t="s">
        <v>128</v>
      </c>
      <c r="F108" s="91" t="s">
        <v>256</v>
      </c>
      <c r="G108" s="92"/>
      <c r="H108" s="61">
        <f>SUM(H109)</f>
        <v>50</v>
      </c>
      <c r="I108" s="61">
        <f>SUM(J108+K109)</f>
        <v>0</v>
      </c>
      <c r="J108" s="61">
        <f>SUM(J109)</f>
        <v>0</v>
      </c>
      <c r="K108" s="61">
        <f>SUM(K109)</f>
        <v>0</v>
      </c>
      <c r="L108" s="93">
        <f>SUM(H107+I107)</f>
        <v>50</v>
      </c>
      <c r="M108" s="116"/>
      <c r="P108" s="77"/>
      <c r="Q108" s="14"/>
    </row>
    <row r="109" spans="1:17" ht="50.25" customHeight="1">
      <c r="A109" s="86"/>
      <c r="B109" s="90" t="s">
        <v>9</v>
      </c>
      <c r="C109" s="53">
        <v>992</v>
      </c>
      <c r="D109" s="91" t="s">
        <v>106</v>
      </c>
      <c r="E109" s="91" t="s">
        <v>128</v>
      </c>
      <c r="F109" s="91" t="s">
        <v>256</v>
      </c>
      <c r="G109" s="92" t="s">
        <v>83</v>
      </c>
      <c r="H109" s="61">
        <v>50</v>
      </c>
      <c r="I109" s="61">
        <f>SUM(J109+K110)</f>
        <v>0</v>
      </c>
      <c r="J109" s="93">
        <v>0</v>
      </c>
      <c r="K109" s="61">
        <f>SUM(K110)</f>
        <v>0</v>
      </c>
      <c r="L109" s="93">
        <f>SUM(H108+I108)</f>
        <v>50</v>
      </c>
      <c r="M109" s="116"/>
      <c r="P109" s="77"/>
      <c r="Q109" s="14"/>
    </row>
    <row r="110" spans="1:17" ht="36" customHeight="1">
      <c r="A110" s="86"/>
      <c r="B110" s="90" t="s">
        <v>0</v>
      </c>
      <c r="C110" s="53">
        <v>992</v>
      </c>
      <c r="D110" s="91" t="s">
        <v>106</v>
      </c>
      <c r="E110" s="91" t="s">
        <v>128</v>
      </c>
      <c r="F110" s="91" t="s">
        <v>257</v>
      </c>
      <c r="G110" s="92"/>
      <c r="H110" s="61">
        <f>SUM(H112)</f>
        <v>4507.4</v>
      </c>
      <c r="I110" s="61">
        <f>SUM(I112)</f>
        <v>-690</v>
      </c>
      <c r="J110" s="61">
        <f>SUM(J112)</f>
        <v>-690</v>
      </c>
      <c r="K110" s="61">
        <f>SUM(K112)</f>
        <v>0</v>
      </c>
      <c r="L110" s="61">
        <f>SUM(L112)</f>
        <v>3817.3999999999996</v>
      </c>
      <c r="M110" s="116"/>
      <c r="P110" s="77"/>
      <c r="Q110" s="14"/>
    </row>
    <row r="111" spans="1:17" ht="53.25" customHeight="1">
      <c r="A111" s="86"/>
      <c r="B111" s="90" t="s">
        <v>258</v>
      </c>
      <c r="C111" s="53">
        <v>992</v>
      </c>
      <c r="D111" s="91" t="s">
        <v>106</v>
      </c>
      <c r="E111" s="91" t="s">
        <v>128</v>
      </c>
      <c r="F111" s="91" t="s">
        <v>259</v>
      </c>
      <c r="G111" s="92"/>
      <c r="H111" s="61">
        <f>SUM(H112)</f>
        <v>4507.4</v>
      </c>
      <c r="I111" s="61">
        <f aca="true" t="shared" si="6" ref="I111:I117">SUM(J111+K112)</f>
        <v>-690</v>
      </c>
      <c r="J111" s="61">
        <f>SUM(J112)</f>
        <v>-690</v>
      </c>
      <c r="K111" s="61">
        <f>SUM(K113)</f>
        <v>0</v>
      </c>
      <c r="L111" s="61">
        <f>SUM(L113)</f>
        <v>3817.3999999999996</v>
      </c>
      <c r="M111" s="116"/>
      <c r="P111" s="77"/>
      <c r="Q111" s="14"/>
    </row>
    <row r="112" spans="1:17" ht="36" customHeight="1">
      <c r="A112" s="86"/>
      <c r="B112" s="90" t="s">
        <v>1</v>
      </c>
      <c r="C112" s="53">
        <v>992</v>
      </c>
      <c r="D112" s="91" t="s">
        <v>106</v>
      </c>
      <c r="E112" s="91" t="s">
        <v>128</v>
      </c>
      <c r="F112" s="91" t="s">
        <v>260</v>
      </c>
      <c r="G112" s="92"/>
      <c r="H112" s="61">
        <f>SUM(H113)</f>
        <v>4507.4</v>
      </c>
      <c r="I112" s="61">
        <f t="shared" si="6"/>
        <v>-690</v>
      </c>
      <c r="J112" s="61">
        <f>SUM(J113)</f>
        <v>-690</v>
      </c>
      <c r="K112" s="61">
        <f>SUM(K113)</f>
        <v>0</v>
      </c>
      <c r="L112" s="93">
        <f>SUM(H111+I111)</f>
        <v>3817.3999999999996</v>
      </c>
      <c r="M112" s="116"/>
      <c r="P112" s="77"/>
      <c r="Q112" s="14"/>
    </row>
    <row r="113" spans="1:17" ht="51" customHeight="1">
      <c r="A113" s="86"/>
      <c r="B113" s="90" t="s">
        <v>9</v>
      </c>
      <c r="C113" s="53">
        <v>992</v>
      </c>
      <c r="D113" s="91" t="s">
        <v>106</v>
      </c>
      <c r="E113" s="91" t="s">
        <v>128</v>
      </c>
      <c r="F113" s="91" t="s">
        <v>260</v>
      </c>
      <c r="G113" s="92" t="s">
        <v>83</v>
      </c>
      <c r="H113" s="61">
        <v>4507.4</v>
      </c>
      <c r="I113" s="61">
        <f t="shared" si="6"/>
        <v>-690</v>
      </c>
      <c r="J113" s="93">
        <v>-690</v>
      </c>
      <c r="K113" s="61">
        <f>SUM(K114)</f>
        <v>0</v>
      </c>
      <c r="L113" s="93">
        <f>SUM(H112+I112)</f>
        <v>3817.3999999999996</v>
      </c>
      <c r="M113" s="116"/>
      <c r="P113" s="77"/>
      <c r="Q113" s="14"/>
    </row>
    <row r="114" spans="1:17" ht="31.5">
      <c r="A114" s="86"/>
      <c r="B114" s="90" t="s">
        <v>94</v>
      </c>
      <c r="C114" s="53">
        <v>992</v>
      </c>
      <c r="D114" s="91" t="s">
        <v>106</v>
      </c>
      <c r="E114" s="91" t="s">
        <v>128</v>
      </c>
      <c r="F114" s="91" t="s">
        <v>261</v>
      </c>
      <c r="G114" s="92"/>
      <c r="H114" s="61">
        <f>SUM(H115)</f>
        <v>40</v>
      </c>
      <c r="I114" s="61">
        <f t="shared" si="6"/>
        <v>-13.5</v>
      </c>
      <c r="J114" s="61">
        <f>SUM(J116)</f>
        <v>-13.5</v>
      </c>
      <c r="K114" s="93">
        <v>0</v>
      </c>
      <c r="L114" s="93">
        <f>SUM(H114+I114)</f>
        <v>26.5</v>
      </c>
      <c r="M114" s="116"/>
      <c r="P114" s="77"/>
      <c r="Q114" s="14"/>
    </row>
    <row r="115" spans="1:17" ht="35.25" customHeight="1">
      <c r="A115" s="86"/>
      <c r="B115" s="90" t="s">
        <v>262</v>
      </c>
      <c r="C115" s="53">
        <v>992</v>
      </c>
      <c r="D115" s="91" t="s">
        <v>106</v>
      </c>
      <c r="E115" s="91" t="s">
        <v>128</v>
      </c>
      <c r="F115" s="91" t="s">
        <v>263</v>
      </c>
      <c r="G115" s="92"/>
      <c r="H115" s="61">
        <f>SUM(H116)</f>
        <v>40</v>
      </c>
      <c r="I115" s="61">
        <f t="shared" si="6"/>
        <v>-13.5</v>
      </c>
      <c r="J115" s="61">
        <f>SUM(J116)</f>
        <v>-13.5</v>
      </c>
      <c r="K115" s="61">
        <f>SUM(K117)</f>
        <v>0</v>
      </c>
      <c r="L115" s="93">
        <f>SUM(L116)</f>
        <v>26.5</v>
      </c>
      <c r="M115" s="116"/>
      <c r="P115" s="77"/>
      <c r="Q115" s="14"/>
    </row>
    <row r="116" spans="1:17" ht="54.75" customHeight="1">
      <c r="A116" s="86"/>
      <c r="B116" s="90" t="s">
        <v>264</v>
      </c>
      <c r="C116" s="53">
        <v>992</v>
      </c>
      <c r="D116" s="91" t="s">
        <v>106</v>
      </c>
      <c r="E116" s="91" t="s">
        <v>128</v>
      </c>
      <c r="F116" s="91" t="s">
        <v>265</v>
      </c>
      <c r="G116" s="92"/>
      <c r="H116" s="61">
        <f>SUM(H117)</f>
        <v>40</v>
      </c>
      <c r="I116" s="61">
        <f t="shared" si="6"/>
        <v>-13.5</v>
      </c>
      <c r="J116" s="61">
        <f>SUM(J117)</f>
        <v>-13.5</v>
      </c>
      <c r="K116" s="61">
        <f>SUM(K117)</f>
        <v>0</v>
      </c>
      <c r="L116" s="93">
        <f>SUM(H115+I115)</f>
        <v>26.5</v>
      </c>
      <c r="M116" s="116"/>
      <c r="P116" s="77"/>
      <c r="Q116" s="14"/>
    </row>
    <row r="117" spans="1:17" ht="45.75" customHeight="1">
      <c r="A117" s="86"/>
      <c r="B117" s="90" t="s">
        <v>9</v>
      </c>
      <c r="C117" s="53">
        <v>992</v>
      </c>
      <c r="D117" s="91" t="s">
        <v>106</v>
      </c>
      <c r="E117" s="91" t="s">
        <v>128</v>
      </c>
      <c r="F117" s="91" t="s">
        <v>265</v>
      </c>
      <c r="G117" s="92" t="s">
        <v>83</v>
      </c>
      <c r="H117" s="61">
        <v>40</v>
      </c>
      <c r="I117" s="61">
        <f t="shared" si="6"/>
        <v>-13.5</v>
      </c>
      <c r="J117" s="93">
        <v>-13.5</v>
      </c>
      <c r="K117" s="61">
        <f>SUM(K118)</f>
        <v>0</v>
      </c>
      <c r="L117" s="93">
        <f>SUM(H116+I116)</f>
        <v>26.5</v>
      </c>
      <c r="M117" s="116"/>
      <c r="P117" s="77"/>
      <c r="Q117" s="14"/>
    </row>
    <row r="118" spans="1:17" ht="38.25" customHeight="1">
      <c r="A118" s="86"/>
      <c r="B118" s="90" t="s">
        <v>365</v>
      </c>
      <c r="C118" s="53">
        <v>992</v>
      </c>
      <c r="D118" s="91" t="s">
        <v>106</v>
      </c>
      <c r="E118" s="91" t="s">
        <v>128</v>
      </c>
      <c r="F118" s="91" t="s">
        <v>266</v>
      </c>
      <c r="G118" s="92"/>
      <c r="H118" s="61">
        <f>SUM(H121)</f>
        <v>16.5</v>
      </c>
      <c r="I118" s="61">
        <f>SUM(I121)</f>
        <v>0</v>
      </c>
      <c r="J118" s="61">
        <f>SUM(J121)</f>
        <v>0</v>
      </c>
      <c r="K118" s="61">
        <f>SUM(K121)</f>
        <v>0</v>
      </c>
      <c r="L118" s="61">
        <f>SUM(L121)</f>
        <v>16.5</v>
      </c>
      <c r="M118" s="116"/>
      <c r="P118" s="77"/>
      <c r="Q118" s="14"/>
    </row>
    <row r="119" spans="1:17" ht="54.75" customHeight="1">
      <c r="A119" s="86"/>
      <c r="B119" s="90" t="s">
        <v>368</v>
      </c>
      <c r="C119" s="53">
        <v>992</v>
      </c>
      <c r="D119" s="91" t="s">
        <v>106</v>
      </c>
      <c r="E119" s="91" t="s">
        <v>128</v>
      </c>
      <c r="F119" s="91" t="s">
        <v>267</v>
      </c>
      <c r="G119" s="92"/>
      <c r="H119" s="61">
        <f>SUM(H122)</f>
        <v>16.5</v>
      </c>
      <c r="I119" s="61">
        <f>SUM(J119+K120)</f>
        <v>0</v>
      </c>
      <c r="J119" s="61">
        <f>SUM(J121)</f>
        <v>0</v>
      </c>
      <c r="K119" s="61">
        <f aca="true" t="shared" si="7" ref="J119:K121">SUM(K120)</f>
        <v>0</v>
      </c>
      <c r="L119" s="61">
        <f>SUM(L120)</f>
        <v>16.5</v>
      </c>
      <c r="M119" s="116"/>
      <c r="P119" s="77"/>
      <c r="Q119" s="14"/>
    </row>
    <row r="120" spans="1:17" ht="163.5" customHeight="1">
      <c r="A120" s="86"/>
      <c r="B120" s="90" t="s">
        <v>268</v>
      </c>
      <c r="C120" s="53">
        <v>992</v>
      </c>
      <c r="D120" s="91" t="s">
        <v>106</v>
      </c>
      <c r="E120" s="91" t="s">
        <v>128</v>
      </c>
      <c r="F120" s="91" t="s">
        <v>269</v>
      </c>
      <c r="G120" s="92"/>
      <c r="H120" s="61">
        <f>SUM(H121)</f>
        <v>16.5</v>
      </c>
      <c r="I120" s="61">
        <f>SUM(J120+K121)</f>
        <v>0</v>
      </c>
      <c r="J120" s="61">
        <f t="shared" si="7"/>
        <v>0</v>
      </c>
      <c r="K120" s="61">
        <f>SUM(K122)</f>
        <v>0</v>
      </c>
      <c r="L120" s="61">
        <f>SUM(L122)</f>
        <v>16.5</v>
      </c>
      <c r="M120" s="116"/>
      <c r="P120" s="77"/>
      <c r="Q120" s="14"/>
    </row>
    <row r="121" spans="1:17" ht="31.5">
      <c r="A121" s="86"/>
      <c r="B121" s="90" t="s">
        <v>195</v>
      </c>
      <c r="C121" s="53">
        <v>992</v>
      </c>
      <c r="D121" s="91" t="s">
        <v>106</v>
      </c>
      <c r="E121" s="91" t="s">
        <v>128</v>
      </c>
      <c r="F121" s="91" t="s">
        <v>294</v>
      </c>
      <c r="G121" s="92"/>
      <c r="H121" s="61">
        <f>SUM(H122)</f>
        <v>16.5</v>
      </c>
      <c r="I121" s="61">
        <f>SUM(J121+K122)</f>
        <v>0</v>
      </c>
      <c r="J121" s="61">
        <f t="shared" si="7"/>
        <v>0</v>
      </c>
      <c r="K121" s="61">
        <f t="shared" si="7"/>
        <v>0</v>
      </c>
      <c r="L121" s="93">
        <f>SUM(H120+I120)</f>
        <v>16.5</v>
      </c>
      <c r="M121" s="114"/>
      <c r="N121" s="31"/>
      <c r="O121" s="31"/>
      <c r="P121" s="77"/>
      <c r="Q121" s="14"/>
    </row>
    <row r="122" spans="1:17" ht="47.25">
      <c r="A122" s="86"/>
      <c r="B122" s="90" t="s">
        <v>9</v>
      </c>
      <c r="C122" s="53">
        <v>992</v>
      </c>
      <c r="D122" s="91" t="s">
        <v>106</v>
      </c>
      <c r="E122" s="91" t="s">
        <v>128</v>
      </c>
      <c r="F122" s="91" t="s">
        <v>294</v>
      </c>
      <c r="G122" s="92" t="s">
        <v>83</v>
      </c>
      <c r="H122" s="61">
        <v>16.5</v>
      </c>
      <c r="I122" s="61">
        <f>SUM(J122+K123)</f>
        <v>0</v>
      </c>
      <c r="J122" s="93">
        <v>0</v>
      </c>
      <c r="K122" s="61">
        <v>0</v>
      </c>
      <c r="L122" s="93">
        <f>SUM(H121+I121)</f>
        <v>16.5</v>
      </c>
      <c r="M122" s="114"/>
      <c r="N122" s="31"/>
      <c r="O122" s="31"/>
      <c r="P122" s="77"/>
      <c r="Q122" s="14"/>
    </row>
    <row r="123" spans="1:34" ht="15.75">
      <c r="A123" s="49" t="s">
        <v>123</v>
      </c>
      <c r="B123" s="97" t="s">
        <v>137</v>
      </c>
      <c r="C123" s="49">
        <v>992</v>
      </c>
      <c r="D123" s="88" t="s">
        <v>104</v>
      </c>
      <c r="E123" s="91"/>
      <c r="F123" s="88"/>
      <c r="G123" s="92"/>
      <c r="H123" s="85">
        <f>SUM(H129+H146+H124)</f>
        <v>111714.2</v>
      </c>
      <c r="I123" s="85">
        <f>SUM(I129+I146+I124)</f>
        <v>4000</v>
      </c>
      <c r="J123" s="85">
        <f>SUM(J129+J146+J124)</f>
        <v>4000</v>
      </c>
      <c r="K123" s="85">
        <f>SUM(K129+K146+K124)</f>
        <v>0</v>
      </c>
      <c r="L123" s="85">
        <f>SUM(L129+L146+L124)</f>
        <v>115714.2</v>
      </c>
      <c r="M123" s="85">
        <f aca="true" t="shared" si="8" ref="M123:AH123">SUM(M129+M146+M124)</f>
        <v>0</v>
      </c>
      <c r="N123" s="85">
        <f t="shared" si="8"/>
        <v>0</v>
      </c>
      <c r="O123" s="85">
        <f t="shared" si="8"/>
        <v>0</v>
      </c>
      <c r="P123" s="85">
        <f t="shared" si="8"/>
        <v>0</v>
      </c>
      <c r="Q123" s="85">
        <f t="shared" si="8"/>
        <v>0</v>
      </c>
      <c r="R123" s="85">
        <f t="shared" si="8"/>
        <v>0</v>
      </c>
      <c r="S123" s="85">
        <f t="shared" si="8"/>
        <v>0</v>
      </c>
      <c r="T123" s="85">
        <f t="shared" si="8"/>
        <v>0</v>
      </c>
      <c r="U123" s="85">
        <f t="shared" si="8"/>
        <v>0</v>
      </c>
      <c r="V123" s="85">
        <f t="shared" si="8"/>
        <v>0</v>
      </c>
      <c r="W123" s="85">
        <f t="shared" si="8"/>
        <v>0</v>
      </c>
      <c r="X123" s="85">
        <f t="shared" si="8"/>
        <v>0</v>
      </c>
      <c r="Y123" s="85">
        <f t="shared" si="8"/>
        <v>0</v>
      </c>
      <c r="Z123" s="85">
        <f t="shared" si="8"/>
        <v>0</v>
      </c>
      <c r="AA123" s="85">
        <f t="shared" si="8"/>
        <v>0</v>
      </c>
      <c r="AB123" s="85">
        <f t="shared" si="8"/>
        <v>0</v>
      </c>
      <c r="AC123" s="85">
        <f t="shared" si="8"/>
        <v>0</v>
      </c>
      <c r="AD123" s="85">
        <f t="shared" si="8"/>
        <v>0</v>
      </c>
      <c r="AE123" s="85">
        <f t="shared" si="8"/>
        <v>0</v>
      </c>
      <c r="AF123" s="85">
        <f t="shared" si="8"/>
        <v>0</v>
      </c>
      <c r="AG123" s="85">
        <f t="shared" si="8"/>
        <v>0</v>
      </c>
      <c r="AH123" s="85">
        <f t="shared" si="8"/>
        <v>0</v>
      </c>
    </row>
    <row r="124" spans="1:17" ht="15" customHeight="1">
      <c r="A124" s="83"/>
      <c r="B124" s="29" t="s">
        <v>270</v>
      </c>
      <c r="C124" s="53">
        <v>992</v>
      </c>
      <c r="D124" s="23" t="s">
        <v>104</v>
      </c>
      <c r="E124" s="23" t="s">
        <v>113</v>
      </c>
      <c r="F124" s="23"/>
      <c r="G124" s="23"/>
      <c r="H124" s="31">
        <f aca="true" t="shared" si="9" ref="H124:L127">SUM(H125)</f>
        <v>900</v>
      </c>
      <c r="I124" s="31">
        <f t="shared" si="9"/>
        <v>0</v>
      </c>
      <c r="J124" s="31">
        <f t="shared" si="9"/>
        <v>0</v>
      </c>
      <c r="K124" s="61">
        <v>0</v>
      </c>
      <c r="L124" s="61">
        <f>SUM(H124+I124)</f>
        <v>900</v>
      </c>
      <c r="M124" s="116"/>
      <c r="P124" s="77"/>
      <c r="Q124" s="14"/>
    </row>
    <row r="125" spans="1:17" ht="31.5" customHeight="1">
      <c r="A125" s="83"/>
      <c r="B125" s="29" t="s">
        <v>271</v>
      </c>
      <c r="C125" s="53">
        <v>992</v>
      </c>
      <c r="D125" s="23" t="s">
        <v>104</v>
      </c>
      <c r="E125" s="23" t="s">
        <v>113</v>
      </c>
      <c r="F125" s="23" t="s">
        <v>28</v>
      </c>
      <c r="G125" s="23"/>
      <c r="H125" s="31">
        <f>SUM(H126)</f>
        <v>900</v>
      </c>
      <c r="I125" s="31">
        <f t="shared" si="9"/>
        <v>0</v>
      </c>
      <c r="J125" s="31">
        <f t="shared" si="9"/>
        <v>0</v>
      </c>
      <c r="K125" s="31">
        <f t="shared" si="9"/>
        <v>0</v>
      </c>
      <c r="L125" s="31">
        <f t="shared" si="9"/>
        <v>900</v>
      </c>
      <c r="M125" s="116"/>
      <c r="P125" s="77"/>
      <c r="Q125" s="14"/>
    </row>
    <row r="126" spans="1:17" ht="35.25" customHeight="1">
      <c r="A126" s="83"/>
      <c r="B126" s="29" t="s">
        <v>272</v>
      </c>
      <c r="C126" s="53">
        <v>992</v>
      </c>
      <c r="D126" s="23" t="s">
        <v>104</v>
      </c>
      <c r="E126" s="23" t="s">
        <v>113</v>
      </c>
      <c r="F126" s="23" t="s">
        <v>29</v>
      </c>
      <c r="G126" s="23"/>
      <c r="H126" s="31">
        <f>SUM(H127)</f>
        <v>900</v>
      </c>
      <c r="I126" s="31">
        <f t="shared" si="9"/>
        <v>0</v>
      </c>
      <c r="J126" s="31">
        <f t="shared" si="9"/>
        <v>0</v>
      </c>
      <c r="K126" s="31">
        <f t="shared" si="9"/>
        <v>0</v>
      </c>
      <c r="L126" s="31">
        <f t="shared" si="9"/>
        <v>900</v>
      </c>
      <c r="M126" s="116"/>
      <c r="P126" s="77"/>
      <c r="Q126" s="14"/>
    </row>
    <row r="127" spans="1:17" ht="36" customHeight="1">
      <c r="A127" s="83"/>
      <c r="B127" s="29" t="s">
        <v>273</v>
      </c>
      <c r="C127" s="53">
        <v>992</v>
      </c>
      <c r="D127" s="23" t="s">
        <v>104</v>
      </c>
      <c r="E127" s="23" t="s">
        <v>113</v>
      </c>
      <c r="F127" s="23" t="s">
        <v>30</v>
      </c>
      <c r="G127" s="23"/>
      <c r="H127" s="31">
        <f>SUM(H128)</f>
        <v>900</v>
      </c>
      <c r="I127" s="31">
        <f>SUM(I128)</f>
        <v>0</v>
      </c>
      <c r="J127" s="31">
        <f>SUM(J128)</f>
        <v>0</v>
      </c>
      <c r="K127" s="31">
        <f t="shared" si="9"/>
        <v>0</v>
      </c>
      <c r="L127" s="31">
        <f t="shared" si="9"/>
        <v>900</v>
      </c>
      <c r="M127" s="116"/>
      <c r="P127" s="77"/>
      <c r="Q127" s="14"/>
    </row>
    <row r="128" spans="1:17" ht="32.25" customHeight="1">
      <c r="A128" s="83"/>
      <c r="B128" s="29" t="s">
        <v>180</v>
      </c>
      <c r="C128" s="53">
        <v>992</v>
      </c>
      <c r="D128" s="23" t="s">
        <v>104</v>
      </c>
      <c r="E128" s="23" t="s">
        <v>113</v>
      </c>
      <c r="F128" s="23" t="s">
        <v>30</v>
      </c>
      <c r="G128" s="23" t="s">
        <v>83</v>
      </c>
      <c r="H128" s="31">
        <v>900</v>
      </c>
      <c r="I128" s="12">
        <f>SUM(J128:K128)</f>
        <v>0</v>
      </c>
      <c r="J128" s="12">
        <v>0</v>
      </c>
      <c r="K128" s="31">
        <v>0</v>
      </c>
      <c r="L128" s="12">
        <f>SUM(H127+I127)</f>
        <v>900</v>
      </c>
      <c r="M128" s="116"/>
      <c r="P128" s="77"/>
      <c r="Q128" s="14"/>
    </row>
    <row r="129" spans="1:17" ht="24" customHeight="1">
      <c r="A129" s="83"/>
      <c r="B129" s="90" t="s">
        <v>60</v>
      </c>
      <c r="C129" s="53">
        <v>992</v>
      </c>
      <c r="D129" s="91" t="s">
        <v>104</v>
      </c>
      <c r="E129" s="91" t="s">
        <v>107</v>
      </c>
      <c r="F129" s="88"/>
      <c r="G129" s="92"/>
      <c r="H129" s="61">
        <f>SUM(H130+H143)</f>
        <v>107811.9</v>
      </c>
      <c r="I129" s="61">
        <f>SUM(I130+I143)</f>
        <v>4000</v>
      </c>
      <c r="J129" s="61">
        <f>SUM(J130+J143)</f>
        <v>4000</v>
      </c>
      <c r="K129" s="61">
        <f>SUM(K130+K143)</f>
        <v>0</v>
      </c>
      <c r="L129" s="61">
        <f>SUM(H129:I129)</f>
        <v>111811.9</v>
      </c>
      <c r="M129" s="116"/>
      <c r="P129" s="77"/>
      <c r="Q129" s="14"/>
    </row>
    <row r="130" spans="1:17" ht="30" customHeight="1">
      <c r="A130" s="83"/>
      <c r="B130" s="90" t="s">
        <v>25</v>
      </c>
      <c r="C130" s="53">
        <v>992</v>
      </c>
      <c r="D130" s="91" t="s">
        <v>104</v>
      </c>
      <c r="E130" s="91" t="s">
        <v>107</v>
      </c>
      <c r="F130" s="91" t="s">
        <v>274</v>
      </c>
      <c r="G130" s="92"/>
      <c r="H130" s="61">
        <f>SUM(H131)</f>
        <v>93781.29999999999</v>
      </c>
      <c r="I130" s="61">
        <f>SUM(I131)</f>
        <v>0</v>
      </c>
      <c r="J130" s="61">
        <f>SUM(J131)</f>
        <v>0</v>
      </c>
      <c r="K130" s="61">
        <f>SUM(K131)</f>
        <v>0</v>
      </c>
      <c r="L130" s="61">
        <f>SUM(H130:I130)</f>
        <v>93781.29999999999</v>
      </c>
      <c r="M130" s="116"/>
      <c r="P130" s="77"/>
      <c r="Q130" s="14"/>
    </row>
    <row r="131" spans="1:17" ht="31.5">
      <c r="A131" s="83"/>
      <c r="B131" s="90" t="s">
        <v>369</v>
      </c>
      <c r="C131" s="53">
        <v>992</v>
      </c>
      <c r="D131" s="91" t="s">
        <v>104</v>
      </c>
      <c r="E131" s="91" t="s">
        <v>107</v>
      </c>
      <c r="F131" s="91" t="s">
        <v>275</v>
      </c>
      <c r="G131" s="92"/>
      <c r="H131" s="61">
        <f>SUM(H135+H132)</f>
        <v>93781.29999999999</v>
      </c>
      <c r="I131" s="61">
        <f>SUM(I135+I132)</f>
        <v>0</v>
      </c>
      <c r="J131" s="61">
        <f>SUM(J135+J132)</f>
        <v>0</v>
      </c>
      <c r="K131" s="61">
        <f>SUM(K135+K132)</f>
        <v>0</v>
      </c>
      <c r="L131" s="61">
        <f>SUM(L135+L132)</f>
        <v>93781.29999999999</v>
      </c>
      <c r="M131" s="116"/>
      <c r="P131" s="77"/>
      <c r="Q131" s="14"/>
    </row>
    <row r="132" spans="1:17" ht="56.25" customHeight="1">
      <c r="A132" s="83"/>
      <c r="B132" s="95" t="s">
        <v>276</v>
      </c>
      <c r="C132" s="53">
        <v>992</v>
      </c>
      <c r="D132" s="91" t="s">
        <v>104</v>
      </c>
      <c r="E132" s="91" t="s">
        <v>107</v>
      </c>
      <c r="F132" s="91" t="s">
        <v>277</v>
      </c>
      <c r="G132" s="92"/>
      <c r="H132" s="61">
        <f aca="true" t="shared" si="10" ref="H132:J133">SUM(H133)</f>
        <v>3235.4</v>
      </c>
      <c r="I132" s="61">
        <f t="shared" si="10"/>
        <v>0</v>
      </c>
      <c r="J132" s="61">
        <f t="shared" si="10"/>
        <v>0</v>
      </c>
      <c r="K132" s="61">
        <v>0</v>
      </c>
      <c r="L132" s="61">
        <f>SUM(H133:I133)</f>
        <v>3235.4</v>
      </c>
      <c r="M132" s="116"/>
      <c r="P132" s="77"/>
      <c r="Q132" s="14"/>
    </row>
    <row r="133" spans="1:17" ht="45.75" customHeight="1">
      <c r="A133" s="83"/>
      <c r="B133" s="90" t="s">
        <v>185</v>
      </c>
      <c r="C133" s="53">
        <v>992</v>
      </c>
      <c r="D133" s="91" t="s">
        <v>104</v>
      </c>
      <c r="E133" s="91" t="s">
        <v>107</v>
      </c>
      <c r="F133" s="91" t="s">
        <v>278</v>
      </c>
      <c r="G133" s="92"/>
      <c r="H133" s="61">
        <f t="shared" si="10"/>
        <v>3235.4</v>
      </c>
      <c r="I133" s="61">
        <f t="shared" si="10"/>
        <v>0</v>
      </c>
      <c r="J133" s="61">
        <f t="shared" si="10"/>
        <v>0</v>
      </c>
      <c r="K133" s="61">
        <f>SUM(K134)</f>
        <v>0</v>
      </c>
      <c r="L133" s="61">
        <f>SUM(H132+I132)</f>
        <v>3235.4</v>
      </c>
      <c r="M133" s="116"/>
      <c r="P133" s="77"/>
      <c r="Q133" s="14"/>
    </row>
    <row r="134" spans="1:17" ht="47.25">
      <c r="A134" s="83"/>
      <c r="B134" s="90" t="s">
        <v>9</v>
      </c>
      <c r="C134" s="53">
        <v>992</v>
      </c>
      <c r="D134" s="91" t="s">
        <v>104</v>
      </c>
      <c r="E134" s="91" t="s">
        <v>107</v>
      </c>
      <c r="F134" s="91" t="s">
        <v>278</v>
      </c>
      <c r="G134" s="92" t="s">
        <v>83</v>
      </c>
      <c r="H134" s="61">
        <v>3235.4</v>
      </c>
      <c r="I134" s="61">
        <f>SUM(J134)</f>
        <v>0</v>
      </c>
      <c r="J134" s="61">
        <v>0</v>
      </c>
      <c r="K134" s="61">
        <v>0</v>
      </c>
      <c r="L134" s="61">
        <f>SUM(H134+I134)</f>
        <v>3235.4</v>
      </c>
      <c r="M134" s="116"/>
      <c r="P134" s="77"/>
      <c r="Q134" s="14"/>
    </row>
    <row r="135" spans="1:17" ht="78.75">
      <c r="A135" s="83"/>
      <c r="B135" s="90" t="s">
        <v>160</v>
      </c>
      <c r="C135" s="53">
        <v>992</v>
      </c>
      <c r="D135" s="91" t="s">
        <v>104</v>
      </c>
      <c r="E135" s="91" t="s">
        <v>107</v>
      </c>
      <c r="F135" s="91" t="s">
        <v>161</v>
      </c>
      <c r="G135" s="92"/>
      <c r="H135" s="61">
        <f>SUM(H136)</f>
        <v>90545.9</v>
      </c>
      <c r="I135" s="61">
        <f>SUM(I136)</f>
        <v>0</v>
      </c>
      <c r="J135" s="61">
        <f>SUM(J136)</f>
        <v>0</v>
      </c>
      <c r="K135" s="61">
        <f>SUM(K136)</f>
        <v>0</v>
      </c>
      <c r="L135" s="61">
        <f>SUM(L136)</f>
        <v>90545.9</v>
      </c>
      <c r="M135" s="116"/>
      <c r="P135" s="77"/>
      <c r="Q135" s="14"/>
    </row>
    <row r="136" spans="1:17" ht="57" customHeight="1">
      <c r="A136" s="83"/>
      <c r="B136" s="90" t="s">
        <v>162</v>
      </c>
      <c r="C136" s="53">
        <v>992</v>
      </c>
      <c r="D136" s="91" t="s">
        <v>104</v>
      </c>
      <c r="E136" s="91" t="s">
        <v>107</v>
      </c>
      <c r="F136" s="94" t="s">
        <v>163</v>
      </c>
      <c r="G136" s="92"/>
      <c r="H136" s="61">
        <f>SUM(H137)</f>
        <v>90545.9</v>
      </c>
      <c r="I136" s="61">
        <f>SUM(J136+K137)</f>
        <v>0</v>
      </c>
      <c r="J136" s="61">
        <f>SUM(J137)</f>
        <v>0</v>
      </c>
      <c r="K136" s="61">
        <f>SUM(K137)</f>
        <v>0</v>
      </c>
      <c r="L136" s="61">
        <f>SUM(H135+I135)</f>
        <v>90545.9</v>
      </c>
      <c r="M136" s="116"/>
      <c r="P136" s="77"/>
      <c r="Q136" s="14"/>
    </row>
    <row r="137" spans="1:17" ht="47.25">
      <c r="A137" s="83"/>
      <c r="B137" s="90" t="s">
        <v>9</v>
      </c>
      <c r="C137" s="53">
        <v>992</v>
      </c>
      <c r="D137" s="91" t="s">
        <v>104</v>
      </c>
      <c r="E137" s="91" t="s">
        <v>107</v>
      </c>
      <c r="F137" s="94" t="s">
        <v>163</v>
      </c>
      <c r="G137" s="92" t="s">
        <v>83</v>
      </c>
      <c r="H137" s="61">
        <v>90545.9</v>
      </c>
      <c r="I137" s="61">
        <f>SUM(J137:K137)</f>
        <v>0</v>
      </c>
      <c r="J137" s="61">
        <v>0</v>
      </c>
      <c r="K137" s="61">
        <v>0</v>
      </c>
      <c r="L137" s="61">
        <f>SUM(L138)</f>
        <v>90545.9</v>
      </c>
      <c r="M137" s="116"/>
      <c r="P137" s="77"/>
      <c r="Q137" s="14"/>
    </row>
    <row r="138" spans="1:17" ht="0.75" customHeight="1">
      <c r="A138" s="83"/>
      <c r="B138" s="90" t="s">
        <v>155</v>
      </c>
      <c r="C138" s="53">
        <v>992</v>
      </c>
      <c r="D138" s="91" t="s">
        <v>104</v>
      </c>
      <c r="E138" s="91" t="s">
        <v>107</v>
      </c>
      <c r="F138" s="91" t="s">
        <v>281</v>
      </c>
      <c r="G138" s="92"/>
      <c r="H138" s="61">
        <f aca="true" t="shared" si="11" ref="H138:L140">SUM(H139)</f>
        <v>0</v>
      </c>
      <c r="I138" s="61">
        <f t="shared" si="11"/>
        <v>0</v>
      </c>
      <c r="J138" s="61">
        <f t="shared" si="11"/>
        <v>0</v>
      </c>
      <c r="K138" s="61">
        <v>0</v>
      </c>
      <c r="L138" s="93">
        <f>SUM(H137+I137)</f>
        <v>90545.9</v>
      </c>
      <c r="M138" s="116"/>
      <c r="P138" s="77"/>
      <c r="Q138" s="14"/>
    </row>
    <row r="139" spans="1:17" ht="47.25" hidden="1">
      <c r="A139" s="83"/>
      <c r="B139" s="90" t="s">
        <v>282</v>
      </c>
      <c r="C139" s="53">
        <v>992</v>
      </c>
      <c r="D139" s="91" t="s">
        <v>104</v>
      </c>
      <c r="E139" s="91" t="s">
        <v>107</v>
      </c>
      <c r="F139" s="91" t="s">
        <v>283</v>
      </c>
      <c r="G139" s="92"/>
      <c r="H139" s="61">
        <f t="shared" si="11"/>
        <v>0</v>
      </c>
      <c r="I139" s="61">
        <f t="shared" si="11"/>
        <v>0</v>
      </c>
      <c r="J139" s="61">
        <f t="shared" si="11"/>
        <v>0</v>
      </c>
      <c r="K139" s="61">
        <f t="shared" si="11"/>
        <v>0</v>
      </c>
      <c r="L139" s="61">
        <f t="shared" si="11"/>
        <v>0</v>
      </c>
      <c r="M139" s="116"/>
      <c r="P139" s="77"/>
      <c r="Q139" s="14"/>
    </row>
    <row r="140" spans="1:17" ht="31.5" hidden="1">
      <c r="A140" s="83"/>
      <c r="B140" s="90" t="s">
        <v>95</v>
      </c>
      <c r="C140" s="53">
        <v>992</v>
      </c>
      <c r="D140" s="91" t="s">
        <v>104</v>
      </c>
      <c r="E140" s="91" t="s">
        <v>107</v>
      </c>
      <c r="F140" s="91" t="s">
        <v>59</v>
      </c>
      <c r="G140" s="92"/>
      <c r="H140" s="61">
        <f>SUM(H141)</f>
        <v>0</v>
      </c>
      <c r="I140" s="61">
        <f>SUM(J140+K141)</f>
        <v>0</v>
      </c>
      <c r="J140" s="61">
        <f>SUM(J141)</f>
        <v>0</v>
      </c>
      <c r="K140" s="61">
        <f t="shared" si="11"/>
        <v>0</v>
      </c>
      <c r="L140" s="61">
        <f t="shared" si="11"/>
        <v>0</v>
      </c>
      <c r="M140" s="116"/>
      <c r="P140" s="77"/>
      <c r="Q140" s="14"/>
    </row>
    <row r="141" spans="1:17" ht="47.25" hidden="1">
      <c r="A141" s="83"/>
      <c r="B141" s="90" t="s">
        <v>9</v>
      </c>
      <c r="C141" s="53">
        <v>992</v>
      </c>
      <c r="D141" s="91" t="s">
        <v>104</v>
      </c>
      <c r="E141" s="91" t="s">
        <v>107</v>
      </c>
      <c r="F141" s="91" t="s">
        <v>59</v>
      </c>
      <c r="G141" s="92" t="s">
        <v>83</v>
      </c>
      <c r="H141" s="61">
        <v>0</v>
      </c>
      <c r="I141" s="61">
        <f>SUM(J141+K143)</f>
        <v>0</v>
      </c>
      <c r="J141" s="93">
        <v>0</v>
      </c>
      <c r="K141" s="61">
        <f>SUM(K143)</f>
        <v>0</v>
      </c>
      <c r="L141" s="61">
        <v>0</v>
      </c>
      <c r="M141" s="116"/>
      <c r="P141" s="77"/>
      <c r="Q141" s="14"/>
    </row>
    <row r="142" spans="1:17" ht="47.25">
      <c r="A142" s="83"/>
      <c r="B142" s="90" t="s">
        <v>509</v>
      </c>
      <c r="C142" s="53">
        <v>992</v>
      </c>
      <c r="D142" s="91" t="s">
        <v>104</v>
      </c>
      <c r="E142" s="91" t="s">
        <v>107</v>
      </c>
      <c r="F142" s="94">
        <v>5100000000</v>
      </c>
      <c r="G142" s="92"/>
      <c r="H142" s="61">
        <f aca="true" t="shared" si="12" ref="H142:L143">SUM(H143)</f>
        <v>14030.6</v>
      </c>
      <c r="I142" s="61">
        <f t="shared" si="12"/>
        <v>4000</v>
      </c>
      <c r="J142" s="61">
        <f t="shared" si="12"/>
        <v>4000</v>
      </c>
      <c r="K142" s="61">
        <f t="shared" si="12"/>
        <v>0</v>
      </c>
      <c r="L142" s="61">
        <f t="shared" si="12"/>
        <v>18030.6</v>
      </c>
      <c r="M142" s="116"/>
      <c r="P142" s="77"/>
      <c r="Q142" s="14"/>
    </row>
    <row r="143" spans="1:17" ht="94.5">
      <c r="A143" s="83"/>
      <c r="B143" s="90" t="s">
        <v>583</v>
      </c>
      <c r="C143" s="53">
        <v>992</v>
      </c>
      <c r="D143" s="91" t="s">
        <v>104</v>
      </c>
      <c r="E143" s="91" t="s">
        <v>107</v>
      </c>
      <c r="F143" s="91" t="s">
        <v>302</v>
      </c>
      <c r="G143" s="92"/>
      <c r="H143" s="61">
        <f t="shared" si="12"/>
        <v>14030.6</v>
      </c>
      <c r="I143" s="61">
        <f t="shared" si="12"/>
        <v>4000</v>
      </c>
      <c r="J143" s="61">
        <f t="shared" si="12"/>
        <v>4000</v>
      </c>
      <c r="K143" s="61">
        <f t="shared" si="12"/>
        <v>0</v>
      </c>
      <c r="L143" s="61">
        <f t="shared" si="12"/>
        <v>18030.6</v>
      </c>
      <c r="M143" s="61"/>
      <c r="N143" s="61">
        <f>SUM(N144)</f>
        <v>0</v>
      </c>
      <c r="O143" s="61">
        <f>SUM(O144)</f>
        <v>0</v>
      </c>
      <c r="P143" s="77"/>
      <c r="Q143" s="14"/>
    </row>
    <row r="144" spans="1:17" ht="52.5" customHeight="1">
      <c r="A144" s="83"/>
      <c r="B144" s="90" t="s">
        <v>403</v>
      </c>
      <c r="C144" s="53">
        <v>992</v>
      </c>
      <c r="D144" s="91" t="s">
        <v>104</v>
      </c>
      <c r="E144" s="91" t="s">
        <v>107</v>
      </c>
      <c r="F144" s="91" t="s">
        <v>303</v>
      </c>
      <c r="G144" s="92"/>
      <c r="H144" s="61">
        <f>SUM(H145)</f>
        <v>14030.6</v>
      </c>
      <c r="I144" s="61">
        <f>SUM(J144+K145)</f>
        <v>4000</v>
      </c>
      <c r="J144" s="61">
        <f>SUM(J145)</f>
        <v>4000</v>
      </c>
      <c r="K144" s="93">
        <f>SUM(K145)</f>
        <v>0</v>
      </c>
      <c r="L144" s="93">
        <f>SUM(H143+I143)</f>
        <v>18030.6</v>
      </c>
      <c r="M144" s="116"/>
      <c r="P144" s="77"/>
      <c r="Q144" s="14"/>
    </row>
    <row r="145" spans="1:17" ht="46.5" customHeight="1">
      <c r="A145" s="83"/>
      <c r="B145" s="90" t="s">
        <v>9</v>
      </c>
      <c r="C145" s="53">
        <v>992</v>
      </c>
      <c r="D145" s="91" t="s">
        <v>104</v>
      </c>
      <c r="E145" s="91" t="s">
        <v>107</v>
      </c>
      <c r="F145" s="91" t="s">
        <v>303</v>
      </c>
      <c r="G145" s="92" t="s">
        <v>83</v>
      </c>
      <c r="H145" s="61">
        <v>14030.6</v>
      </c>
      <c r="I145" s="61">
        <f>SUM(J145+K146)</f>
        <v>4000</v>
      </c>
      <c r="J145" s="93">
        <v>4000</v>
      </c>
      <c r="K145" s="61">
        <f>SUM(K146)</f>
        <v>0</v>
      </c>
      <c r="L145" s="61">
        <f>SUM(H144)</f>
        <v>14030.6</v>
      </c>
      <c r="M145" s="116"/>
      <c r="P145" s="77"/>
      <c r="Q145" s="14"/>
    </row>
    <row r="146" spans="1:34" ht="31.5">
      <c r="A146" s="83"/>
      <c r="B146" s="90" t="s">
        <v>135</v>
      </c>
      <c r="C146" s="53">
        <v>992</v>
      </c>
      <c r="D146" s="91" t="s">
        <v>104</v>
      </c>
      <c r="E146" s="91" t="s">
        <v>136</v>
      </c>
      <c r="F146" s="91"/>
      <c r="G146" s="92"/>
      <c r="H146" s="61">
        <f>SUM(H147+H152+H158)</f>
        <v>3002.3</v>
      </c>
      <c r="I146" s="61">
        <f>SUM(I147+I152+I158)</f>
        <v>0</v>
      </c>
      <c r="J146" s="61">
        <f>SUM(J147+J152+J158)</f>
        <v>0</v>
      </c>
      <c r="K146" s="61">
        <f>SUM(K147+K152+K158)</f>
        <v>0</v>
      </c>
      <c r="L146" s="61">
        <f>SUM(L147+L152+L158)</f>
        <v>3002.3</v>
      </c>
      <c r="M146" s="61">
        <f aca="true" t="shared" si="13" ref="M146:AH146">SUM(M147+M152+M158)</f>
        <v>0</v>
      </c>
      <c r="N146" s="61">
        <f t="shared" si="13"/>
        <v>0</v>
      </c>
      <c r="O146" s="61">
        <f t="shared" si="13"/>
        <v>0</v>
      </c>
      <c r="P146" s="61">
        <f t="shared" si="13"/>
        <v>0</v>
      </c>
      <c r="Q146" s="61">
        <f t="shared" si="13"/>
        <v>0</v>
      </c>
      <c r="R146" s="61">
        <f t="shared" si="13"/>
        <v>0</v>
      </c>
      <c r="S146" s="61">
        <f t="shared" si="13"/>
        <v>0</v>
      </c>
      <c r="T146" s="61">
        <f t="shared" si="13"/>
        <v>0</v>
      </c>
      <c r="U146" s="61">
        <f t="shared" si="13"/>
        <v>0</v>
      </c>
      <c r="V146" s="61">
        <f t="shared" si="13"/>
        <v>0</v>
      </c>
      <c r="W146" s="61">
        <f t="shared" si="13"/>
        <v>0</v>
      </c>
      <c r="X146" s="61">
        <f t="shared" si="13"/>
        <v>0</v>
      </c>
      <c r="Y146" s="61">
        <f t="shared" si="13"/>
        <v>0</v>
      </c>
      <c r="Z146" s="61">
        <f t="shared" si="13"/>
        <v>0</v>
      </c>
      <c r="AA146" s="61">
        <f t="shared" si="13"/>
        <v>0</v>
      </c>
      <c r="AB146" s="61">
        <f t="shared" si="13"/>
        <v>0</v>
      </c>
      <c r="AC146" s="61">
        <f t="shared" si="13"/>
        <v>0</v>
      </c>
      <c r="AD146" s="61">
        <f t="shared" si="13"/>
        <v>0</v>
      </c>
      <c r="AE146" s="61">
        <f t="shared" si="13"/>
        <v>0</v>
      </c>
      <c r="AF146" s="61">
        <f t="shared" si="13"/>
        <v>0</v>
      </c>
      <c r="AG146" s="61">
        <f t="shared" si="13"/>
        <v>0</v>
      </c>
      <c r="AH146" s="61">
        <f t="shared" si="13"/>
        <v>0</v>
      </c>
    </row>
    <row r="147" spans="1:17" ht="45" customHeight="1">
      <c r="A147" s="86"/>
      <c r="B147" s="98" t="s">
        <v>26</v>
      </c>
      <c r="C147" s="53">
        <v>992</v>
      </c>
      <c r="D147" s="91" t="s">
        <v>104</v>
      </c>
      <c r="E147" s="91" t="s">
        <v>136</v>
      </c>
      <c r="F147" s="91" t="s">
        <v>285</v>
      </c>
      <c r="G147" s="92"/>
      <c r="H147" s="61">
        <f>SUM(H148)</f>
        <v>100</v>
      </c>
      <c r="I147" s="61">
        <f>SUM(I148)</f>
        <v>0</v>
      </c>
      <c r="J147" s="61">
        <f>SUM(J148)</f>
        <v>0</v>
      </c>
      <c r="K147" s="61">
        <f>SUM(K148)</f>
        <v>0</v>
      </c>
      <c r="L147" s="61">
        <f>SUM(L148)</f>
        <v>100</v>
      </c>
      <c r="M147" s="116"/>
      <c r="P147" s="77"/>
      <c r="Q147" s="14"/>
    </row>
    <row r="148" spans="1:17" ht="51.75" customHeight="1">
      <c r="A148" s="86"/>
      <c r="B148" s="90" t="s">
        <v>16</v>
      </c>
      <c r="C148" s="53">
        <v>992</v>
      </c>
      <c r="D148" s="91" t="s">
        <v>104</v>
      </c>
      <c r="E148" s="91" t="s">
        <v>136</v>
      </c>
      <c r="F148" s="91" t="s">
        <v>286</v>
      </c>
      <c r="G148" s="92"/>
      <c r="H148" s="61">
        <f>SUM(H150)</f>
        <v>100</v>
      </c>
      <c r="I148" s="61">
        <f>SUM(J148+K149)</f>
        <v>0</v>
      </c>
      <c r="J148" s="61">
        <f>SUM(J150)</f>
        <v>0</v>
      </c>
      <c r="K148" s="61">
        <f aca="true" t="shared" si="14" ref="J148:L151">SUM(K149)</f>
        <v>0</v>
      </c>
      <c r="L148" s="61">
        <f t="shared" si="14"/>
        <v>100</v>
      </c>
      <c r="M148" s="116"/>
      <c r="P148" s="77"/>
      <c r="Q148" s="14"/>
    </row>
    <row r="149" spans="1:17" ht="51.75" customHeight="1">
      <c r="A149" s="86"/>
      <c r="B149" s="99" t="s">
        <v>287</v>
      </c>
      <c r="C149" s="53">
        <v>992</v>
      </c>
      <c r="D149" s="91" t="s">
        <v>104</v>
      </c>
      <c r="E149" s="91" t="s">
        <v>136</v>
      </c>
      <c r="F149" s="91" t="s">
        <v>288</v>
      </c>
      <c r="G149" s="92"/>
      <c r="H149" s="61">
        <f>SUM(H150)</f>
        <v>100</v>
      </c>
      <c r="I149" s="61">
        <f>SUM(J149+K150)</f>
        <v>0</v>
      </c>
      <c r="J149" s="61">
        <f t="shared" si="14"/>
        <v>0</v>
      </c>
      <c r="K149" s="61">
        <f>SUM(K151)</f>
        <v>0</v>
      </c>
      <c r="L149" s="61">
        <f>SUM(L151)</f>
        <v>100</v>
      </c>
      <c r="M149" s="116"/>
      <c r="P149" s="77"/>
      <c r="Q149" s="14"/>
    </row>
    <row r="150" spans="1:17" ht="65.25" customHeight="1">
      <c r="A150" s="86"/>
      <c r="B150" s="99" t="s">
        <v>512</v>
      </c>
      <c r="C150" s="53">
        <v>992</v>
      </c>
      <c r="D150" s="91" t="s">
        <v>104</v>
      </c>
      <c r="E150" s="91" t="s">
        <v>136</v>
      </c>
      <c r="F150" s="91" t="s">
        <v>289</v>
      </c>
      <c r="G150" s="92"/>
      <c r="H150" s="61">
        <f>SUM(H151)</f>
        <v>100</v>
      </c>
      <c r="I150" s="61">
        <f>SUM(J150+K151)</f>
        <v>0</v>
      </c>
      <c r="J150" s="61">
        <f t="shared" si="14"/>
        <v>0</v>
      </c>
      <c r="K150" s="61">
        <f t="shared" si="14"/>
        <v>0</v>
      </c>
      <c r="L150" s="61">
        <f t="shared" si="14"/>
        <v>100</v>
      </c>
      <c r="M150" s="116"/>
      <c r="P150" s="77"/>
      <c r="Q150" s="14"/>
    </row>
    <row r="151" spans="1:17" ht="52.5" customHeight="1">
      <c r="A151" s="86"/>
      <c r="B151" s="90" t="s">
        <v>9</v>
      </c>
      <c r="C151" s="53">
        <v>992</v>
      </c>
      <c r="D151" s="91" t="s">
        <v>104</v>
      </c>
      <c r="E151" s="91" t="s">
        <v>136</v>
      </c>
      <c r="F151" s="91" t="s">
        <v>289</v>
      </c>
      <c r="G151" s="92" t="s">
        <v>83</v>
      </c>
      <c r="H151" s="61">
        <v>100</v>
      </c>
      <c r="I151" s="61">
        <f>SUM(J151+K152)</f>
        <v>0</v>
      </c>
      <c r="J151" s="93">
        <v>0</v>
      </c>
      <c r="K151" s="61">
        <f t="shared" si="14"/>
        <v>0</v>
      </c>
      <c r="L151" s="61">
        <v>100</v>
      </c>
      <c r="M151" s="116"/>
      <c r="P151" s="77"/>
      <c r="Q151" s="14"/>
    </row>
    <row r="152" spans="1:17" ht="37.5" customHeight="1">
      <c r="A152" s="86"/>
      <c r="B152" s="90" t="s">
        <v>514</v>
      </c>
      <c r="C152" s="53">
        <v>992</v>
      </c>
      <c r="D152" s="91" t="s">
        <v>104</v>
      </c>
      <c r="E152" s="91" t="s">
        <v>136</v>
      </c>
      <c r="F152" s="91" t="s">
        <v>290</v>
      </c>
      <c r="G152" s="92"/>
      <c r="H152" s="61">
        <f>SUM(H153)</f>
        <v>1902.3</v>
      </c>
      <c r="I152" s="61">
        <f>SUM(I153)</f>
        <v>0</v>
      </c>
      <c r="J152" s="61">
        <f>SUM(J153)</f>
        <v>0</v>
      </c>
      <c r="K152" s="93">
        <v>0</v>
      </c>
      <c r="L152" s="93">
        <f>SUM(H152+I152)</f>
        <v>1902.3</v>
      </c>
      <c r="M152" s="116"/>
      <c r="P152" s="77"/>
      <c r="Q152" s="14"/>
    </row>
    <row r="153" spans="1:17" ht="36" customHeight="1">
      <c r="A153" s="113"/>
      <c r="B153" s="90" t="s">
        <v>398</v>
      </c>
      <c r="C153" s="53">
        <v>992</v>
      </c>
      <c r="D153" s="91" t="s">
        <v>104</v>
      </c>
      <c r="E153" s="91" t="s">
        <v>136</v>
      </c>
      <c r="F153" s="91" t="s">
        <v>291</v>
      </c>
      <c r="G153" s="92"/>
      <c r="H153" s="61">
        <f>SUM(H155)</f>
        <v>1902.3</v>
      </c>
      <c r="I153" s="61">
        <f>SUM(J153+K154)</f>
        <v>0</v>
      </c>
      <c r="J153" s="61">
        <f>SUM(J155)</f>
        <v>0</v>
      </c>
      <c r="K153" s="12">
        <v>0</v>
      </c>
      <c r="L153" s="12">
        <f>SUM(L154)</f>
        <v>1902.3</v>
      </c>
      <c r="M153" s="116"/>
      <c r="P153" s="77"/>
      <c r="Q153" s="14"/>
    </row>
    <row r="154" spans="1:17" ht="51.75" customHeight="1">
      <c r="A154" s="86"/>
      <c r="B154" s="90" t="s">
        <v>399</v>
      </c>
      <c r="C154" s="53">
        <v>992</v>
      </c>
      <c r="D154" s="91" t="s">
        <v>104</v>
      </c>
      <c r="E154" s="91" t="s">
        <v>136</v>
      </c>
      <c r="F154" s="91" t="s">
        <v>292</v>
      </c>
      <c r="G154" s="92"/>
      <c r="H154" s="61">
        <f>SUM(H155)</f>
        <v>1902.3</v>
      </c>
      <c r="I154" s="61">
        <f>SUM(J154+K155)</f>
        <v>0</v>
      </c>
      <c r="J154" s="61">
        <f>SUM(J155)</f>
        <v>0</v>
      </c>
      <c r="K154" s="61">
        <f>SUM(K157)</f>
        <v>0</v>
      </c>
      <c r="L154" s="61">
        <f>SUM(L155)</f>
        <v>1902.3</v>
      </c>
      <c r="M154" s="116"/>
      <c r="P154" s="77"/>
      <c r="Q154" s="14"/>
    </row>
    <row r="155" spans="1:17" ht="39" customHeight="1">
      <c r="A155" s="86"/>
      <c r="B155" s="90" t="s">
        <v>400</v>
      </c>
      <c r="C155" s="53">
        <v>992</v>
      </c>
      <c r="D155" s="91" t="s">
        <v>104</v>
      </c>
      <c r="E155" s="91" t="s">
        <v>136</v>
      </c>
      <c r="F155" s="91" t="s">
        <v>293</v>
      </c>
      <c r="G155" s="92"/>
      <c r="H155" s="61">
        <f>SUM(H157+H156)</f>
        <v>1902.3</v>
      </c>
      <c r="I155" s="61">
        <f>SUM(I157+I156)</f>
        <v>0</v>
      </c>
      <c r="J155" s="61">
        <f>SUM(J157+J156)</f>
        <v>0</v>
      </c>
      <c r="K155" s="61">
        <f>SUM(K157+K156)</f>
        <v>0</v>
      </c>
      <c r="L155" s="61">
        <f>SUM(L157+L156)</f>
        <v>1902.3</v>
      </c>
      <c r="M155" s="116"/>
      <c r="P155" s="77"/>
      <c r="Q155" s="14"/>
    </row>
    <row r="156" spans="1:17" ht="46.5" customHeight="1">
      <c r="A156" s="86"/>
      <c r="B156" s="90" t="s">
        <v>9</v>
      </c>
      <c r="C156" s="53">
        <v>992</v>
      </c>
      <c r="D156" s="91" t="s">
        <v>104</v>
      </c>
      <c r="E156" s="91" t="s">
        <v>136</v>
      </c>
      <c r="F156" s="91" t="s">
        <v>293</v>
      </c>
      <c r="G156" s="92" t="s">
        <v>83</v>
      </c>
      <c r="H156" s="61">
        <v>1800</v>
      </c>
      <c r="I156" s="61">
        <f>SUM(J156+K157)</f>
        <v>0</v>
      </c>
      <c r="J156" s="93">
        <v>0</v>
      </c>
      <c r="K156" s="61">
        <f>SUM(K157)</f>
        <v>0</v>
      </c>
      <c r="L156" s="61">
        <f>SUM(H156+I156)</f>
        <v>1800</v>
      </c>
      <c r="M156" s="116"/>
      <c r="P156" s="77"/>
      <c r="Q156" s="14"/>
    </row>
    <row r="157" spans="1:17" ht="21.75" customHeight="1">
      <c r="A157" s="86"/>
      <c r="B157" s="95" t="s">
        <v>90</v>
      </c>
      <c r="C157" s="53">
        <v>992</v>
      </c>
      <c r="D157" s="91" t="s">
        <v>104</v>
      </c>
      <c r="E157" s="91" t="s">
        <v>136</v>
      </c>
      <c r="F157" s="91" t="s">
        <v>293</v>
      </c>
      <c r="G157" s="92" t="s">
        <v>89</v>
      </c>
      <c r="H157" s="61">
        <v>102.3</v>
      </c>
      <c r="I157" s="61">
        <f>SUM(J157)</f>
        <v>0</v>
      </c>
      <c r="J157" s="93">
        <v>0</v>
      </c>
      <c r="K157" s="61">
        <f>SUM(K160)</f>
        <v>0</v>
      </c>
      <c r="L157" s="61">
        <f>SUM(H157+I157)</f>
        <v>102.3</v>
      </c>
      <c r="M157" s="116"/>
      <c r="P157" s="77"/>
      <c r="Q157" s="14"/>
    </row>
    <row r="158" spans="1:17" ht="48" customHeight="1">
      <c r="A158" s="86"/>
      <c r="B158" s="29" t="s">
        <v>475</v>
      </c>
      <c r="C158" s="91" t="s">
        <v>7</v>
      </c>
      <c r="D158" s="23" t="s">
        <v>104</v>
      </c>
      <c r="E158" s="23" t="s">
        <v>136</v>
      </c>
      <c r="F158" s="23" t="s">
        <v>476</v>
      </c>
      <c r="G158" s="23"/>
      <c r="H158" s="31">
        <f aca="true" t="shared" si="15" ref="H158:L160">SUM(H159)</f>
        <v>1000</v>
      </c>
      <c r="I158" s="31">
        <f t="shared" si="15"/>
        <v>0</v>
      </c>
      <c r="J158" s="31">
        <f t="shared" si="15"/>
        <v>0</v>
      </c>
      <c r="K158" s="31">
        <f t="shared" si="15"/>
        <v>0</v>
      </c>
      <c r="L158" s="31">
        <f t="shared" si="15"/>
        <v>1000</v>
      </c>
      <c r="M158" s="139"/>
      <c r="N158" s="14"/>
      <c r="O158" s="14"/>
      <c r="P158" s="77"/>
      <c r="Q158" s="14"/>
    </row>
    <row r="159" spans="1:17" ht="30.75" customHeight="1">
      <c r="A159" s="86"/>
      <c r="B159" s="29" t="s">
        <v>477</v>
      </c>
      <c r="C159" s="91" t="s">
        <v>7</v>
      </c>
      <c r="D159" s="23" t="s">
        <v>104</v>
      </c>
      <c r="E159" s="23" t="s">
        <v>136</v>
      </c>
      <c r="F159" s="23" t="s">
        <v>478</v>
      </c>
      <c r="G159" s="23"/>
      <c r="H159" s="31">
        <f t="shared" si="15"/>
        <v>1000</v>
      </c>
      <c r="I159" s="31">
        <f t="shared" si="15"/>
        <v>0</v>
      </c>
      <c r="J159" s="31">
        <f t="shared" si="15"/>
        <v>0</v>
      </c>
      <c r="K159" s="31">
        <f t="shared" si="15"/>
        <v>0</v>
      </c>
      <c r="L159" s="31">
        <f t="shared" si="15"/>
        <v>1000</v>
      </c>
      <c r="M159" s="139"/>
      <c r="N159" s="14"/>
      <c r="O159" s="14"/>
      <c r="P159" s="77"/>
      <c r="Q159" s="14"/>
    </row>
    <row r="160" spans="1:17" ht="33" customHeight="1">
      <c r="A160" s="86"/>
      <c r="B160" s="29" t="s">
        <v>479</v>
      </c>
      <c r="C160" s="91" t="s">
        <v>7</v>
      </c>
      <c r="D160" s="23" t="s">
        <v>104</v>
      </c>
      <c r="E160" s="23" t="s">
        <v>136</v>
      </c>
      <c r="F160" s="23" t="s">
        <v>480</v>
      </c>
      <c r="G160" s="23"/>
      <c r="H160" s="31">
        <f t="shared" si="15"/>
        <v>1000</v>
      </c>
      <c r="I160" s="31">
        <f t="shared" si="15"/>
        <v>0</v>
      </c>
      <c r="J160" s="31">
        <f t="shared" si="15"/>
        <v>0</v>
      </c>
      <c r="K160" s="31">
        <f t="shared" si="15"/>
        <v>0</v>
      </c>
      <c r="L160" s="31">
        <f t="shared" si="15"/>
        <v>1000</v>
      </c>
      <c r="M160" s="139"/>
      <c r="N160" s="14"/>
      <c r="O160" s="14"/>
      <c r="P160" s="77"/>
      <c r="Q160" s="14"/>
    </row>
    <row r="161" spans="1:17" ht="47.25">
      <c r="A161" s="86"/>
      <c r="B161" s="90" t="s">
        <v>9</v>
      </c>
      <c r="C161" s="53">
        <v>992</v>
      </c>
      <c r="D161" s="91" t="s">
        <v>104</v>
      </c>
      <c r="E161" s="91" t="s">
        <v>136</v>
      </c>
      <c r="F161" s="23" t="s">
        <v>480</v>
      </c>
      <c r="G161" s="92" t="s">
        <v>83</v>
      </c>
      <c r="H161" s="61">
        <v>1000</v>
      </c>
      <c r="I161" s="61">
        <f>SUM(J161+K161)</f>
        <v>0</v>
      </c>
      <c r="J161" s="93">
        <v>0</v>
      </c>
      <c r="K161" s="93">
        <v>0</v>
      </c>
      <c r="L161" s="93">
        <f>SUM(H161+I161)</f>
        <v>1000</v>
      </c>
      <c r="M161" s="139"/>
      <c r="N161" s="14"/>
      <c r="O161" s="14"/>
      <c r="P161" s="77"/>
      <c r="Q161" s="14"/>
    </row>
    <row r="162" spans="1:17" ht="15.75">
      <c r="A162" s="49" t="s">
        <v>124</v>
      </c>
      <c r="B162" s="97" t="s">
        <v>108</v>
      </c>
      <c r="C162" s="49">
        <v>992</v>
      </c>
      <c r="D162" s="88" t="s">
        <v>109</v>
      </c>
      <c r="E162" s="88"/>
      <c r="F162" s="88"/>
      <c r="G162" s="89"/>
      <c r="H162" s="85">
        <f>SUM(H168+H194+H234+H163)</f>
        <v>319162.4</v>
      </c>
      <c r="I162" s="85">
        <f>SUM(I168+I194+I234+I163)</f>
        <v>2295.8</v>
      </c>
      <c r="J162" s="85">
        <f>SUM(J168+J194+J234+J163)</f>
        <v>2295.8</v>
      </c>
      <c r="K162" s="85">
        <f>SUM(K168+K194+K234+K163)</f>
        <v>0</v>
      </c>
      <c r="L162" s="85">
        <f>SUM(H162+I162)</f>
        <v>321458.2</v>
      </c>
      <c r="M162" s="116"/>
      <c r="P162" s="77"/>
      <c r="Q162" s="14"/>
    </row>
    <row r="163" spans="1:17" ht="15.75">
      <c r="A163" s="86"/>
      <c r="B163" s="29" t="s">
        <v>457</v>
      </c>
      <c r="C163" s="53">
        <v>992</v>
      </c>
      <c r="D163" s="23" t="s">
        <v>109</v>
      </c>
      <c r="E163" s="23" t="s">
        <v>80</v>
      </c>
      <c r="F163" s="23"/>
      <c r="G163" s="23"/>
      <c r="H163" s="31">
        <f>SUM(H164)</f>
        <v>70</v>
      </c>
      <c r="I163" s="31">
        <f>SUM(I164)</f>
        <v>0</v>
      </c>
      <c r="J163" s="31">
        <f>SUM(J164)</f>
        <v>0</v>
      </c>
      <c r="K163" s="31">
        <f>SUM(K164)</f>
        <v>0</v>
      </c>
      <c r="L163" s="31">
        <f>SUM(L164)</f>
        <v>70</v>
      </c>
      <c r="M163" s="116"/>
      <c r="P163" s="77"/>
      <c r="Q163" s="14"/>
    </row>
    <row r="164" spans="1:17" ht="47.25">
      <c r="A164" s="86"/>
      <c r="B164" s="29" t="s">
        <v>481</v>
      </c>
      <c r="C164" s="53">
        <v>992</v>
      </c>
      <c r="D164" s="23" t="s">
        <v>109</v>
      </c>
      <c r="E164" s="23" t="s">
        <v>80</v>
      </c>
      <c r="F164" s="23" t="s">
        <v>482</v>
      </c>
      <c r="G164" s="23"/>
      <c r="H164" s="31">
        <f>SUM(H165)</f>
        <v>70</v>
      </c>
      <c r="I164" s="31">
        <f>SUM(J164+K164)</f>
        <v>0</v>
      </c>
      <c r="J164" s="31">
        <f aca="true" t="shared" si="16" ref="J164:L165">SUM(J165)</f>
        <v>0</v>
      </c>
      <c r="K164" s="31">
        <f t="shared" si="16"/>
        <v>0</v>
      </c>
      <c r="L164" s="31">
        <f t="shared" si="16"/>
        <v>70</v>
      </c>
      <c r="M164" s="116"/>
      <c r="P164" s="77"/>
      <c r="Q164" s="14"/>
    </row>
    <row r="165" spans="1:17" ht="33" customHeight="1">
      <c r="A165" s="86"/>
      <c r="B165" s="29" t="s">
        <v>483</v>
      </c>
      <c r="C165" s="53">
        <v>992</v>
      </c>
      <c r="D165" s="23" t="s">
        <v>109</v>
      </c>
      <c r="E165" s="23" t="s">
        <v>80</v>
      </c>
      <c r="F165" s="23" t="s">
        <v>484</v>
      </c>
      <c r="G165" s="23"/>
      <c r="H165" s="31">
        <f>SUM(H166)</f>
        <v>70</v>
      </c>
      <c r="I165" s="31">
        <f>SUM(J165+K165)</f>
        <v>0</v>
      </c>
      <c r="J165" s="31">
        <f t="shared" si="16"/>
        <v>0</v>
      </c>
      <c r="K165" s="31">
        <f t="shared" si="16"/>
        <v>0</v>
      </c>
      <c r="L165" s="31">
        <f t="shared" si="16"/>
        <v>70</v>
      </c>
      <c r="M165" s="116"/>
      <c r="P165" s="77"/>
      <c r="Q165" s="14"/>
    </row>
    <row r="166" spans="1:17" ht="51" customHeight="1">
      <c r="A166" s="86"/>
      <c r="B166" s="29" t="s">
        <v>485</v>
      </c>
      <c r="C166" s="53">
        <v>992</v>
      </c>
      <c r="D166" s="23" t="s">
        <v>109</v>
      </c>
      <c r="E166" s="23" t="s">
        <v>80</v>
      </c>
      <c r="F166" s="23" t="s">
        <v>486</v>
      </c>
      <c r="G166" s="23"/>
      <c r="H166" s="31">
        <f>SUM(H167)</f>
        <v>70</v>
      </c>
      <c r="I166" s="31">
        <f>SUM(J166+K166)</f>
        <v>0</v>
      </c>
      <c r="J166" s="31">
        <f>SUM(J167)</f>
        <v>0</v>
      </c>
      <c r="K166" s="31">
        <f>SUM(K167)</f>
        <v>0</v>
      </c>
      <c r="L166" s="31">
        <f>SUM(H166+I166)</f>
        <v>70</v>
      </c>
      <c r="M166" s="116"/>
      <c r="P166" s="77"/>
      <c r="Q166" s="14"/>
    </row>
    <row r="167" spans="1:17" ht="47.25">
      <c r="A167" s="86"/>
      <c r="B167" s="29" t="s">
        <v>233</v>
      </c>
      <c r="C167" s="53">
        <v>992</v>
      </c>
      <c r="D167" s="23" t="s">
        <v>109</v>
      </c>
      <c r="E167" s="23" t="s">
        <v>80</v>
      </c>
      <c r="F167" s="23" t="s">
        <v>486</v>
      </c>
      <c r="G167" s="23" t="s">
        <v>93</v>
      </c>
      <c r="H167" s="31">
        <v>70</v>
      </c>
      <c r="I167" s="31">
        <f>SUM(J167+K167)</f>
        <v>0</v>
      </c>
      <c r="J167" s="12">
        <v>0</v>
      </c>
      <c r="K167" s="12">
        <v>0</v>
      </c>
      <c r="L167" s="12">
        <f>SUM(H167+I167)</f>
        <v>70</v>
      </c>
      <c r="M167" s="116"/>
      <c r="P167" s="77"/>
      <c r="Q167" s="14"/>
    </row>
    <row r="168" spans="1:17" ht="15.75" customHeight="1">
      <c r="A168" s="83" t="s">
        <v>124</v>
      </c>
      <c r="B168" s="90" t="s">
        <v>110</v>
      </c>
      <c r="C168" s="53">
        <v>992</v>
      </c>
      <c r="D168" s="91" t="s">
        <v>109</v>
      </c>
      <c r="E168" s="91" t="s">
        <v>81</v>
      </c>
      <c r="F168" s="91"/>
      <c r="G168" s="92"/>
      <c r="H168" s="61">
        <f>SUM(H169+H189)</f>
        <v>75658.8</v>
      </c>
      <c r="I168" s="61">
        <f>SUM(I169+I189)</f>
        <v>-100</v>
      </c>
      <c r="J168" s="61">
        <f>SUM(J169+J189)</f>
        <v>-100</v>
      </c>
      <c r="K168" s="61">
        <f>SUM(K169+K189)</f>
        <v>0</v>
      </c>
      <c r="L168" s="61">
        <f>SUM(L169+L189)</f>
        <v>75558.8</v>
      </c>
      <c r="M168" s="116"/>
      <c r="P168" s="77"/>
      <c r="Q168" s="14"/>
    </row>
    <row r="169" spans="1:34" ht="36" customHeight="1">
      <c r="A169" s="86"/>
      <c r="B169" s="90" t="s">
        <v>32</v>
      </c>
      <c r="C169" s="53">
        <v>992</v>
      </c>
      <c r="D169" s="91" t="s">
        <v>109</v>
      </c>
      <c r="E169" s="91" t="s">
        <v>81</v>
      </c>
      <c r="F169" s="91" t="s">
        <v>295</v>
      </c>
      <c r="G169" s="92"/>
      <c r="H169" s="61">
        <f>SUM(H170+H181+H176+H185)</f>
        <v>65823.6</v>
      </c>
      <c r="I169" s="61">
        <f>SUM(I170+I181+I176+I185)</f>
        <v>0</v>
      </c>
      <c r="J169" s="61">
        <f>SUM(J170+J181+J176+J185)</f>
        <v>0</v>
      </c>
      <c r="K169" s="61">
        <f>SUM(K170+K181+K176+K185)</f>
        <v>0</v>
      </c>
      <c r="L169" s="61">
        <f>SUM(L170+L181+L176+L185)</f>
        <v>65823.6</v>
      </c>
      <c r="M169" s="61">
        <f aca="true" t="shared" si="17" ref="M169:AH169">SUM(M170+M181+M176+M185)</f>
        <v>0</v>
      </c>
      <c r="N169" s="61">
        <f t="shared" si="17"/>
        <v>0</v>
      </c>
      <c r="O169" s="61">
        <f t="shared" si="17"/>
        <v>0</v>
      </c>
      <c r="P169" s="61">
        <f t="shared" si="17"/>
        <v>0</v>
      </c>
      <c r="Q169" s="61">
        <f t="shared" si="17"/>
        <v>0</v>
      </c>
      <c r="R169" s="61">
        <f t="shared" si="17"/>
        <v>0</v>
      </c>
      <c r="S169" s="61">
        <f t="shared" si="17"/>
        <v>0</v>
      </c>
      <c r="T169" s="61">
        <f t="shared" si="17"/>
        <v>0</v>
      </c>
      <c r="U169" s="61">
        <f t="shared" si="17"/>
        <v>0</v>
      </c>
      <c r="V169" s="61">
        <f t="shared" si="17"/>
        <v>0</v>
      </c>
      <c r="W169" s="61">
        <f t="shared" si="17"/>
        <v>0</v>
      </c>
      <c r="X169" s="61">
        <f t="shared" si="17"/>
        <v>0</v>
      </c>
      <c r="Y169" s="61">
        <f t="shared" si="17"/>
        <v>0</v>
      </c>
      <c r="Z169" s="61">
        <f t="shared" si="17"/>
        <v>0</v>
      </c>
      <c r="AA169" s="61">
        <f t="shared" si="17"/>
        <v>0</v>
      </c>
      <c r="AB169" s="61">
        <f t="shared" si="17"/>
        <v>0</v>
      </c>
      <c r="AC169" s="61">
        <f t="shared" si="17"/>
        <v>0</v>
      </c>
      <c r="AD169" s="61">
        <f t="shared" si="17"/>
        <v>0</v>
      </c>
      <c r="AE169" s="61">
        <f t="shared" si="17"/>
        <v>0</v>
      </c>
      <c r="AF169" s="61">
        <f t="shared" si="17"/>
        <v>0</v>
      </c>
      <c r="AG169" s="61">
        <f t="shared" si="17"/>
        <v>0</v>
      </c>
      <c r="AH169" s="61">
        <f t="shared" si="17"/>
        <v>0</v>
      </c>
    </row>
    <row r="170" spans="1:17" ht="32.25" customHeight="1">
      <c r="A170" s="86"/>
      <c r="B170" s="29" t="s">
        <v>17</v>
      </c>
      <c r="C170" s="53">
        <v>992</v>
      </c>
      <c r="D170" s="91" t="s">
        <v>109</v>
      </c>
      <c r="E170" s="91" t="s">
        <v>81</v>
      </c>
      <c r="F170" s="91" t="s">
        <v>296</v>
      </c>
      <c r="G170" s="92"/>
      <c r="H170" s="61">
        <f>SUM(H172)</f>
        <v>3377.6</v>
      </c>
      <c r="I170" s="61">
        <f>SUM(I172)</f>
        <v>0</v>
      </c>
      <c r="J170" s="61">
        <f>SUM(J172)</f>
        <v>0</v>
      </c>
      <c r="K170" s="61">
        <f>SUM(K172)</f>
        <v>0</v>
      </c>
      <c r="L170" s="61">
        <f>SUM(L172)</f>
        <v>3377.6</v>
      </c>
      <c r="M170" s="116"/>
      <c r="P170" s="77"/>
      <c r="Q170" s="14"/>
    </row>
    <row r="171" spans="1:17" ht="33.75" customHeight="1">
      <c r="A171" s="86"/>
      <c r="B171" s="90" t="s">
        <v>297</v>
      </c>
      <c r="C171" s="53">
        <v>992</v>
      </c>
      <c r="D171" s="91" t="s">
        <v>109</v>
      </c>
      <c r="E171" s="91" t="s">
        <v>81</v>
      </c>
      <c r="F171" s="91" t="s">
        <v>298</v>
      </c>
      <c r="G171" s="92"/>
      <c r="H171" s="61">
        <f>SUM(H172)</f>
        <v>3377.6</v>
      </c>
      <c r="I171" s="61">
        <f>SUM(J171+K172)</f>
        <v>0</v>
      </c>
      <c r="J171" s="61">
        <f>SUM(J172)</f>
        <v>0</v>
      </c>
      <c r="K171" s="61">
        <f>SUM(K172)</f>
        <v>0</v>
      </c>
      <c r="L171" s="61">
        <f>SUM(H170+I170)</f>
        <v>3377.6</v>
      </c>
      <c r="M171" s="116"/>
      <c r="P171" s="77"/>
      <c r="Q171" s="14"/>
    </row>
    <row r="172" spans="1:34" ht="48" customHeight="1">
      <c r="A172" s="86"/>
      <c r="B172" s="90" t="s">
        <v>190</v>
      </c>
      <c r="C172" s="53">
        <v>992</v>
      </c>
      <c r="D172" s="91" t="s">
        <v>109</v>
      </c>
      <c r="E172" s="91" t="s">
        <v>81</v>
      </c>
      <c r="F172" s="91" t="s">
        <v>299</v>
      </c>
      <c r="G172" s="92"/>
      <c r="H172" s="61">
        <f>SUM(H173+H175+H174)</f>
        <v>3377.6</v>
      </c>
      <c r="I172" s="61">
        <f>SUM(I173+I175+I174)</f>
        <v>0</v>
      </c>
      <c r="J172" s="61">
        <f>SUM(J173+J175+J174)</f>
        <v>0</v>
      </c>
      <c r="K172" s="61">
        <f>SUM(K173+K175+K174)</f>
        <v>0</v>
      </c>
      <c r="L172" s="61">
        <f>SUM(L173+L175+L174)</f>
        <v>3377.6</v>
      </c>
      <c r="M172" s="61">
        <f aca="true" t="shared" si="18" ref="M172:AH172">SUM(M173+M175+M174)</f>
        <v>0</v>
      </c>
      <c r="N172" s="61">
        <f t="shared" si="18"/>
        <v>0</v>
      </c>
      <c r="O172" s="61">
        <f t="shared" si="18"/>
        <v>0</v>
      </c>
      <c r="P172" s="61">
        <f t="shared" si="18"/>
        <v>0</v>
      </c>
      <c r="Q172" s="61">
        <f t="shared" si="18"/>
        <v>0</v>
      </c>
      <c r="R172" s="61">
        <f t="shared" si="18"/>
        <v>0</v>
      </c>
      <c r="S172" s="61">
        <f t="shared" si="18"/>
        <v>0</v>
      </c>
      <c r="T172" s="61">
        <f t="shared" si="18"/>
        <v>0</v>
      </c>
      <c r="U172" s="61">
        <f t="shared" si="18"/>
        <v>0</v>
      </c>
      <c r="V172" s="61">
        <f t="shared" si="18"/>
        <v>0</v>
      </c>
      <c r="W172" s="61">
        <f t="shared" si="18"/>
        <v>0</v>
      </c>
      <c r="X172" s="61">
        <f t="shared" si="18"/>
        <v>0</v>
      </c>
      <c r="Y172" s="61">
        <f t="shared" si="18"/>
        <v>0</v>
      </c>
      <c r="Z172" s="61">
        <f t="shared" si="18"/>
        <v>0</v>
      </c>
      <c r="AA172" s="61">
        <f t="shared" si="18"/>
        <v>0</v>
      </c>
      <c r="AB172" s="61">
        <f t="shared" si="18"/>
        <v>0</v>
      </c>
      <c r="AC172" s="61">
        <f t="shared" si="18"/>
        <v>0</v>
      </c>
      <c r="AD172" s="61">
        <f t="shared" si="18"/>
        <v>0</v>
      </c>
      <c r="AE172" s="61">
        <f t="shared" si="18"/>
        <v>0</v>
      </c>
      <c r="AF172" s="61">
        <f t="shared" si="18"/>
        <v>0</v>
      </c>
      <c r="AG172" s="61">
        <f t="shared" si="18"/>
        <v>0</v>
      </c>
      <c r="AH172" s="61">
        <f t="shared" si="18"/>
        <v>0</v>
      </c>
    </row>
    <row r="173" spans="1:17" ht="47.25">
      <c r="A173" s="86"/>
      <c r="B173" s="90" t="s">
        <v>9</v>
      </c>
      <c r="C173" s="53">
        <v>992</v>
      </c>
      <c r="D173" s="91" t="s">
        <v>109</v>
      </c>
      <c r="E173" s="91" t="s">
        <v>81</v>
      </c>
      <c r="F173" s="91" t="s">
        <v>299</v>
      </c>
      <c r="G173" s="92" t="s">
        <v>83</v>
      </c>
      <c r="H173" s="61">
        <v>3377.6</v>
      </c>
      <c r="I173" s="61">
        <f>SUM(J173+K173)</f>
        <v>-1614.7</v>
      </c>
      <c r="J173" s="93">
        <v>-1614.7</v>
      </c>
      <c r="K173" s="61">
        <v>0</v>
      </c>
      <c r="L173" s="61">
        <f>SUM(H173+I173)</f>
        <v>1762.8999999999999</v>
      </c>
      <c r="M173" s="116"/>
      <c r="P173" s="77"/>
      <c r="Q173" s="14"/>
    </row>
    <row r="174" spans="1:17" ht="47.25">
      <c r="A174" s="86"/>
      <c r="B174" s="29" t="s">
        <v>233</v>
      </c>
      <c r="C174" s="53">
        <v>992</v>
      </c>
      <c r="D174" s="91" t="s">
        <v>109</v>
      </c>
      <c r="E174" s="91" t="s">
        <v>81</v>
      </c>
      <c r="F174" s="91" t="s">
        <v>299</v>
      </c>
      <c r="G174" s="23" t="s">
        <v>93</v>
      </c>
      <c r="H174" s="31">
        <v>0</v>
      </c>
      <c r="I174" s="31">
        <f>SUM(J174+K174)</f>
        <v>1614.7</v>
      </c>
      <c r="J174" s="12">
        <v>1614.7</v>
      </c>
      <c r="K174" s="12">
        <v>0</v>
      </c>
      <c r="L174" s="12">
        <f>SUM(H174+I174)</f>
        <v>1614.7</v>
      </c>
      <c r="M174" s="116"/>
      <c r="P174" s="77"/>
      <c r="Q174" s="14"/>
    </row>
    <row r="175" spans="1:17" ht="15.75" hidden="1">
      <c r="A175" s="86"/>
      <c r="B175" s="90" t="s">
        <v>92</v>
      </c>
      <c r="C175" s="53">
        <v>992</v>
      </c>
      <c r="D175" s="91" t="s">
        <v>109</v>
      </c>
      <c r="E175" s="91" t="s">
        <v>81</v>
      </c>
      <c r="F175" s="91" t="s">
        <v>299</v>
      </c>
      <c r="G175" s="92" t="s">
        <v>91</v>
      </c>
      <c r="H175" s="61">
        <v>0</v>
      </c>
      <c r="I175" s="61">
        <f>SUM(J175+K175)</f>
        <v>0</v>
      </c>
      <c r="J175" s="93">
        <v>0</v>
      </c>
      <c r="K175" s="61">
        <v>0</v>
      </c>
      <c r="L175" s="61">
        <f>SUM(H175+I175)</f>
        <v>0</v>
      </c>
      <c r="M175" s="116"/>
      <c r="P175" s="77"/>
      <c r="Q175" s="14"/>
    </row>
    <row r="176" spans="1:17" ht="31.5">
      <c r="A176" s="86"/>
      <c r="B176" s="90" t="s">
        <v>164</v>
      </c>
      <c r="C176" s="53">
        <v>992</v>
      </c>
      <c r="D176" s="91" t="s">
        <v>109</v>
      </c>
      <c r="E176" s="91" t="s">
        <v>81</v>
      </c>
      <c r="F176" s="91" t="s">
        <v>165</v>
      </c>
      <c r="G176" s="92"/>
      <c r="H176" s="61">
        <f>SUM(H177)</f>
        <v>6302.6</v>
      </c>
      <c r="I176" s="61">
        <f>SUM(I177)</f>
        <v>0</v>
      </c>
      <c r="J176" s="61">
        <f>SUM(J177)</f>
        <v>0</v>
      </c>
      <c r="K176" s="61">
        <f>SUM(K177)</f>
        <v>0</v>
      </c>
      <c r="L176" s="61">
        <f>SUM(L177)</f>
        <v>6302.6</v>
      </c>
      <c r="M176" s="116"/>
      <c r="P176" s="77"/>
      <c r="Q176" s="14"/>
    </row>
    <row r="177" spans="1:17" ht="33.75" customHeight="1">
      <c r="A177" s="86"/>
      <c r="B177" s="90" t="s">
        <v>166</v>
      </c>
      <c r="C177" s="53">
        <v>992</v>
      </c>
      <c r="D177" s="91" t="s">
        <v>109</v>
      </c>
      <c r="E177" s="91" t="s">
        <v>81</v>
      </c>
      <c r="F177" s="91" t="s">
        <v>167</v>
      </c>
      <c r="G177" s="92"/>
      <c r="H177" s="61">
        <f>SUM(H178)</f>
        <v>6302.6</v>
      </c>
      <c r="I177" s="61">
        <f>SUM(J177+K178)</f>
        <v>0</v>
      </c>
      <c r="J177" s="61">
        <f>SUM(J178)</f>
        <v>0</v>
      </c>
      <c r="K177" s="61">
        <f>SUM(K178)</f>
        <v>0</v>
      </c>
      <c r="L177" s="61">
        <f>SUM(L178)</f>
        <v>6302.6</v>
      </c>
      <c r="M177" s="116"/>
      <c r="P177" s="77"/>
      <c r="Q177" s="14"/>
    </row>
    <row r="178" spans="1:17" ht="36" customHeight="1">
      <c r="A178" s="86"/>
      <c r="B178" s="90" t="s">
        <v>168</v>
      </c>
      <c r="C178" s="53">
        <v>992</v>
      </c>
      <c r="D178" s="91" t="s">
        <v>109</v>
      </c>
      <c r="E178" s="91" t="s">
        <v>81</v>
      </c>
      <c r="F178" s="91" t="s">
        <v>169</v>
      </c>
      <c r="G178" s="92"/>
      <c r="H178" s="61">
        <f>SUM(H179+H180)</f>
        <v>6302.6</v>
      </c>
      <c r="I178" s="61">
        <f>SUM(I179+I180)</f>
        <v>0</v>
      </c>
      <c r="J178" s="61">
        <f>SUM(J179+J180)</f>
        <v>0</v>
      </c>
      <c r="K178" s="61">
        <f>SUM(K179+K180)</f>
        <v>0</v>
      </c>
      <c r="L178" s="61">
        <f>SUM(L179+L180)</f>
        <v>6302.6</v>
      </c>
      <c r="M178" s="116"/>
      <c r="P178" s="77"/>
      <c r="Q178" s="14"/>
    </row>
    <row r="179" spans="1:17" ht="47.25">
      <c r="A179" s="86"/>
      <c r="B179" s="90" t="s">
        <v>9</v>
      </c>
      <c r="C179" s="53">
        <v>992</v>
      </c>
      <c r="D179" s="91" t="s">
        <v>109</v>
      </c>
      <c r="E179" s="91" t="s">
        <v>81</v>
      </c>
      <c r="F179" s="91" t="s">
        <v>169</v>
      </c>
      <c r="G179" s="92" t="s">
        <v>83</v>
      </c>
      <c r="H179" s="61">
        <v>6302.6</v>
      </c>
      <c r="I179" s="61">
        <f>SUM(J179+K179)</f>
        <v>0</v>
      </c>
      <c r="J179" s="93">
        <v>0</v>
      </c>
      <c r="K179" s="61">
        <v>0</v>
      </c>
      <c r="L179" s="61">
        <f>SUM(H179+I179)</f>
        <v>6302.6</v>
      </c>
      <c r="M179" s="114"/>
      <c r="N179" s="31"/>
      <c r="O179" s="31"/>
      <c r="P179" s="77"/>
      <c r="Q179" s="14"/>
    </row>
    <row r="180" spans="1:17" ht="47.25" hidden="1">
      <c r="A180" s="86"/>
      <c r="B180" s="29" t="s">
        <v>233</v>
      </c>
      <c r="C180" s="53">
        <v>992</v>
      </c>
      <c r="D180" s="91" t="s">
        <v>109</v>
      </c>
      <c r="E180" s="91" t="s">
        <v>81</v>
      </c>
      <c r="F180" s="91" t="s">
        <v>169</v>
      </c>
      <c r="G180" s="92" t="s">
        <v>93</v>
      </c>
      <c r="H180" s="61">
        <v>0</v>
      </c>
      <c r="I180" s="61"/>
      <c r="J180" s="93"/>
      <c r="K180" s="61"/>
      <c r="L180" s="61"/>
      <c r="M180" s="114"/>
      <c r="N180" s="31"/>
      <c r="O180" s="31"/>
      <c r="P180" s="77"/>
      <c r="Q180" s="14"/>
    </row>
    <row r="181" spans="1:17" ht="31.5">
      <c r="A181" s="86"/>
      <c r="B181" s="90" t="s">
        <v>171</v>
      </c>
      <c r="C181" s="53">
        <v>992</v>
      </c>
      <c r="D181" s="91" t="s">
        <v>109</v>
      </c>
      <c r="E181" s="91" t="s">
        <v>81</v>
      </c>
      <c r="F181" s="91" t="s">
        <v>170</v>
      </c>
      <c r="G181" s="92"/>
      <c r="H181" s="61">
        <f>SUM(H182)</f>
        <v>56143.4</v>
      </c>
      <c r="I181" s="61">
        <f>SUM(I182)</f>
        <v>0</v>
      </c>
      <c r="J181" s="61">
        <f>SUM(J182)</f>
        <v>0</v>
      </c>
      <c r="K181" s="61">
        <f>SUM(K182)</f>
        <v>0</v>
      </c>
      <c r="L181" s="61">
        <f>SUM(L182)</f>
        <v>56143.4</v>
      </c>
      <c r="M181" s="114"/>
      <c r="N181" s="31"/>
      <c r="O181" s="31"/>
      <c r="P181" s="77"/>
      <c r="Q181" s="14"/>
    </row>
    <row r="182" spans="1:17" ht="33" customHeight="1">
      <c r="A182" s="86"/>
      <c r="B182" s="90" t="s">
        <v>173</v>
      </c>
      <c r="C182" s="53">
        <v>992</v>
      </c>
      <c r="D182" s="91" t="s">
        <v>109</v>
      </c>
      <c r="E182" s="91" t="s">
        <v>81</v>
      </c>
      <c r="F182" s="91" t="s">
        <v>172</v>
      </c>
      <c r="G182" s="92"/>
      <c r="H182" s="61">
        <f>SUM(H183)</f>
        <v>56143.4</v>
      </c>
      <c r="I182" s="61">
        <f>SUM(J182+K182)</f>
        <v>0</v>
      </c>
      <c r="J182" s="61">
        <f>SUM(J183)</f>
        <v>0</v>
      </c>
      <c r="K182" s="61">
        <f>SUM(K183)</f>
        <v>0</v>
      </c>
      <c r="L182" s="61">
        <f>SUM(L183)</f>
        <v>56143.4</v>
      </c>
      <c r="M182" s="114"/>
      <c r="N182" s="31"/>
      <c r="O182" s="31"/>
      <c r="P182" s="77"/>
      <c r="Q182" s="14"/>
    </row>
    <row r="183" spans="1:17" ht="48.75" customHeight="1">
      <c r="A183" s="86"/>
      <c r="B183" s="90" t="s">
        <v>175</v>
      </c>
      <c r="C183" s="53">
        <v>992</v>
      </c>
      <c r="D183" s="91" t="s">
        <v>109</v>
      </c>
      <c r="E183" s="91" t="s">
        <v>81</v>
      </c>
      <c r="F183" s="91" t="s">
        <v>174</v>
      </c>
      <c r="G183" s="92"/>
      <c r="H183" s="61">
        <f>SUM(H184)</f>
        <v>56143.4</v>
      </c>
      <c r="I183" s="61">
        <f>SUM(I184)</f>
        <v>0</v>
      </c>
      <c r="J183" s="61">
        <f>SUM(J184)</f>
        <v>0</v>
      </c>
      <c r="K183" s="61">
        <f>SUM(K184)</f>
        <v>0</v>
      </c>
      <c r="L183" s="61">
        <f>SUM(H182+I182)</f>
        <v>56143.4</v>
      </c>
      <c r="M183" s="114"/>
      <c r="N183" s="31"/>
      <c r="O183" s="31"/>
      <c r="P183" s="77"/>
      <c r="Q183" s="14"/>
    </row>
    <row r="184" spans="1:17" ht="47.25">
      <c r="A184" s="86"/>
      <c r="B184" s="29" t="s">
        <v>233</v>
      </c>
      <c r="C184" s="53">
        <v>992</v>
      </c>
      <c r="D184" s="91" t="s">
        <v>109</v>
      </c>
      <c r="E184" s="91" t="s">
        <v>81</v>
      </c>
      <c r="F184" s="91" t="s">
        <v>174</v>
      </c>
      <c r="G184" s="92" t="s">
        <v>93</v>
      </c>
      <c r="H184" s="61">
        <v>56143.4</v>
      </c>
      <c r="I184" s="61">
        <f>SUM(J184+K184)</f>
        <v>0</v>
      </c>
      <c r="J184" s="93">
        <v>0</v>
      </c>
      <c r="K184" s="61">
        <v>0</v>
      </c>
      <c r="L184" s="61">
        <f>SUM(H184+I184)</f>
        <v>56143.4</v>
      </c>
      <c r="M184" s="114"/>
      <c r="N184" s="31"/>
      <c r="O184" s="31"/>
      <c r="P184" s="77"/>
      <c r="Q184" s="14"/>
    </row>
    <row r="185" spans="1:17" ht="0.75" customHeight="1">
      <c r="A185" s="86"/>
      <c r="B185" s="90" t="s">
        <v>626</v>
      </c>
      <c r="C185" s="53">
        <v>992</v>
      </c>
      <c r="D185" s="91" t="s">
        <v>109</v>
      </c>
      <c r="E185" s="91" t="s">
        <v>81</v>
      </c>
      <c r="F185" s="91" t="s">
        <v>598</v>
      </c>
      <c r="G185" s="92"/>
      <c r="H185" s="61">
        <f>SUM(H186)</f>
        <v>0</v>
      </c>
      <c r="I185" s="61">
        <f>SUM(I186)</f>
        <v>0</v>
      </c>
      <c r="J185" s="61">
        <f>SUM(J186)</f>
        <v>0</v>
      </c>
      <c r="K185" s="61">
        <f>SUM(K186)</f>
        <v>0</v>
      </c>
      <c r="L185" s="61">
        <f>SUM(L186)</f>
        <v>0</v>
      </c>
      <c r="M185" s="114"/>
      <c r="N185" s="31"/>
      <c r="O185" s="31"/>
      <c r="P185" s="77"/>
      <c r="Q185" s="14"/>
    </row>
    <row r="186" spans="1:17" ht="31.5" hidden="1">
      <c r="A186" s="86"/>
      <c r="B186" s="90" t="s">
        <v>627</v>
      </c>
      <c r="C186" s="53">
        <v>992</v>
      </c>
      <c r="D186" s="91" t="s">
        <v>109</v>
      </c>
      <c r="E186" s="91" t="s">
        <v>81</v>
      </c>
      <c r="F186" s="91" t="s">
        <v>599</v>
      </c>
      <c r="G186" s="92"/>
      <c r="H186" s="61">
        <f>SUM(H187)</f>
        <v>0</v>
      </c>
      <c r="I186" s="61">
        <f>SUM(J186+K187)</f>
        <v>0</v>
      </c>
      <c r="J186" s="61">
        <f aca="true" t="shared" si="19" ref="J186:L187">SUM(J187)</f>
        <v>0</v>
      </c>
      <c r="K186" s="61">
        <f t="shared" si="19"/>
        <v>0</v>
      </c>
      <c r="L186" s="61">
        <f t="shared" si="19"/>
        <v>0</v>
      </c>
      <c r="M186" s="114"/>
      <c r="N186" s="31"/>
      <c r="O186" s="31"/>
      <c r="P186" s="77"/>
      <c r="Q186" s="14"/>
    </row>
    <row r="187" spans="1:17" ht="47.25" hidden="1">
      <c r="A187" s="86"/>
      <c r="B187" s="90" t="s">
        <v>628</v>
      </c>
      <c r="C187" s="53">
        <v>992</v>
      </c>
      <c r="D187" s="91" t="s">
        <v>109</v>
      </c>
      <c r="E187" s="91" t="s">
        <v>81</v>
      </c>
      <c r="F187" s="91" t="s">
        <v>629</v>
      </c>
      <c r="G187" s="92"/>
      <c r="H187" s="61">
        <f>SUM(H188)</f>
        <v>0</v>
      </c>
      <c r="I187" s="61">
        <f>SUM(I188)</f>
        <v>0</v>
      </c>
      <c r="J187" s="61">
        <f t="shared" si="19"/>
        <v>0</v>
      </c>
      <c r="K187" s="61">
        <f t="shared" si="19"/>
        <v>0</v>
      </c>
      <c r="L187" s="61">
        <f t="shared" si="19"/>
        <v>0</v>
      </c>
      <c r="M187" s="114"/>
      <c r="N187" s="31"/>
      <c r="O187" s="31"/>
      <c r="P187" s="77"/>
      <c r="Q187" s="14"/>
    </row>
    <row r="188" spans="1:17" ht="47.25" hidden="1">
      <c r="A188" s="86"/>
      <c r="B188" s="29" t="s">
        <v>233</v>
      </c>
      <c r="C188" s="53">
        <v>992</v>
      </c>
      <c r="D188" s="91" t="s">
        <v>109</v>
      </c>
      <c r="E188" s="91" t="s">
        <v>81</v>
      </c>
      <c r="F188" s="91" t="s">
        <v>629</v>
      </c>
      <c r="G188" s="92" t="s">
        <v>93</v>
      </c>
      <c r="H188" s="61">
        <v>0</v>
      </c>
      <c r="I188" s="61">
        <f>SUM(J188+K188)</f>
        <v>0</v>
      </c>
      <c r="J188" s="93">
        <v>0</v>
      </c>
      <c r="K188" s="61">
        <v>0</v>
      </c>
      <c r="L188" s="61">
        <f>SUM(H188+I188)</f>
        <v>0</v>
      </c>
      <c r="M188" s="114"/>
      <c r="N188" s="31"/>
      <c r="O188" s="31"/>
      <c r="P188" s="77"/>
      <c r="Q188" s="14"/>
    </row>
    <row r="189" spans="1:17" ht="52.5" customHeight="1">
      <c r="A189" s="86"/>
      <c r="B189" s="90" t="s">
        <v>524</v>
      </c>
      <c r="C189" s="53">
        <v>992</v>
      </c>
      <c r="D189" s="91" t="s">
        <v>109</v>
      </c>
      <c r="E189" s="91" t="s">
        <v>81</v>
      </c>
      <c r="F189" s="91" t="s">
        <v>525</v>
      </c>
      <c r="G189" s="92"/>
      <c r="H189" s="61">
        <f>SUM(H190)</f>
        <v>9835.2</v>
      </c>
      <c r="I189" s="61">
        <f>SUM(J189+K190)</f>
        <v>-100</v>
      </c>
      <c r="J189" s="61">
        <f>SUM(J190)</f>
        <v>-100</v>
      </c>
      <c r="K189" s="61">
        <f>SUM(K190)</f>
        <v>0</v>
      </c>
      <c r="L189" s="61">
        <f>SUM(H189+I189)</f>
        <v>9735.2</v>
      </c>
      <c r="M189" s="114"/>
      <c r="N189" s="31"/>
      <c r="O189" s="31"/>
      <c r="P189" s="77"/>
      <c r="Q189" s="14"/>
    </row>
    <row r="190" spans="1:17" ht="35.25" customHeight="1">
      <c r="A190" s="86"/>
      <c r="B190" s="90" t="s">
        <v>529</v>
      </c>
      <c r="C190" s="53">
        <v>992</v>
      </c>
      <c r="D190" s="91" t="s">
        <v>109</v>
      </c>
      <c r="E190" s="91" t="s">
        <v>81</v>
      </c>
      <c r="F190" s="91" t="s">
        <v>526</v>
      </c>
      <c r="G190" s="92"/>
      <c r="H190" s="61">
        <f>SUM(H192)</f>
        <v>9835.2</v>
      </c>
      <c r="I190" s="61">
        <f>SUM(I192)</f>
        <v>-100</v>
      </c>
      <c r="J190" s="61">
        <f>SUM(J192)</f>
        <v>-100</v>
      </c>
      <c r="K190" s="61">
        <f>SUM(K192)</f>
        <v>0</v>
      </c>
      <c r="L190" s="61">
        <f>SUM(L192)</f>
        <v>9735.2</v>
      </c>
      <c r="M190" s="114"/>
      <c r="N190" s="31"/>
      <c r="O190" s="31"/>
      <c r="P190" s="77"/>
      <c r="Q190" s="14"/>
    </row>
    <row r="191" spans="1:17" ht="41.25" customHeight="1">
      <c r="A191" s="86"/>
      <c r="B191" s="90" t="s">
        <v>530</v>
      </c>
      <c r="C191" s="53">
        <v>992</v>
      </c>
      <c r="D191" s="91" t="s">
        <v>109</v>
      </c>
      <c r="E191" s="91" t="s">
        <v>81</v>
      </c>
      <c r="F191" s="91" t="s">
        <v>527</v>
      </c>
      <c r="G191" s="92"/>
      <c r="H191" s="61">
        <f>SUM(H192)</f>
        <v>9835.2</v>
      </c>
      <c r="I191" s="61">
        <f>SUM(J191+K192)</f>
        <v>-100</v>
      </c>
      <c r="J191" s="61">
        <f>SUM(J192)</f>
        <v>-100</v>
      </c>
      <c r="K191" s="61">
        <f>SUM(K192)</f>
        <v>0</v>
      </c>
      <c r="L191" s="61">
        <f>SUM(H190+I190)</f>
        <v>9735.2</v>
      </c>
      <c r="M191" s="114"/>
      <c r="N191" s="31"/>
      <c r="O191" s="31"/>
      <c r="P191" s="77"/>
      <c r="Q191" s="14"/>
    </row>
    <row r="192" spans="1:17" ht="47.25">
      <c r="A192" s="86"/>
      <c r="B192" s="90" t="s">
        <v>190</v>
      </c>
      <c r="C192" s="53">
        <v>992</v>
      </c>
      <c r="D192" s="91" t="s">
        <v>109</v>
      </c>
      <c r="E192" s="91" t="s">
        <v>81</v>
      </c>
      <c r="F192" s="91" t="s">
        <v>528</v>
      </c>
      <c r="G192" s="92"/>
      <c r="H192" s="61">
        <f>SUM(H193)</f>
        <v>9835.2</v>
      </c>
      <c r="I192" s="61">
        <f>SUM(J193:K193)</f>
        <v>-100</v>
      </c>
      <c r="J192" s="61">
        <f>SUM(J193)</f>
        <v>-100</v>
      </c>
      <c r="K192" s="61">
        <f>SUM(K193)</f>
        <v>0</v>
      </c>
      <c r="L192" s="61">
        <f>SUM(H191+I191)</f>
        <v>9735.2</v>
      </c>
      <c r="M192" s="114"/>
      <c r="N192" s="31"/>
      <c r="O192" s="31"/>
      <c r="P192" s="77"/>
      <c r="Q192" s="14"/>
    </row>
    <row r="193" spans="1:17" ht="47.25">
      <c r="A193" s="86"/>
      <c r="B193" s="90" t="s">
        <v>9</v>
      </c>
      <c r="C193" s="53">
        <v>992</v>
      </c>
      <c r="D193" s="91" t="s">
        <v>109</v>
      </c>
      <c r="E193" s="91" t="s">
        <v>81</v>
      </c>
      <c r="F193" s="91" t="s">
        <v>528</v>
      </c>
      <c r="G193" s="92" t="s">
        <v>83</v>
      </c>
      <c r="H193" s="61">
        <v>9835.2</v>
      </c>
      <c r="I193" s="61">
        <f>SUM(J193+K197)</f>
        <v>-100</v>
      </c>
      <c r="J193" s="93">
        <v>-100</v>
      </c>
      <c r="K193" s="61">
        <f>SUM(K197)</f>
        <v>0</v>
      </c>
      <c r="L193" s="61">
        <f>SUM(H192+I192)</f>
        <v>9735.2</v>
      </c>
      <c r="M193" s="114"/>
      <c r="N193" s="31"/>
      <c r="O193" s="31"/>
      <c r="P193" s="77"/>
      <c r="Q193" s="14"/>
    </row>
    <row r="194" spans="1:17" ht="20.25" customHeight="1">
      <c r="A194" s="86"/>
      <c r="B194" s="90" t="s">
        <v>129</v>
      </c>
      <c r="C194" s="53">
        <v>992</v>
      </c>
      <c r="D194" s="91" t="s">
        <v>109</v>
      </c>
      <c r="E194" s="91" t="s">
        <v>106</v>
      </c>
      <c r="F194" s="91"/>
      <c r="G194" s="92"/>
      <c r="H194" s="61">
        <f>SUM(H195+H211+H220+H224)</f>
        <v>175257.9</v>
      </c>
      <c r="I194" s="61">
        <f>SUM(I195+I211+I220+I224)</f>
        <v>1113.8000000000002</v>
      </c>
      <c r="J194" s="61">
        <f>SUM(J195+J211+J220+J224)</f>
        <v>1113.8000000000002</v>
      </c>
      <c r="K194" s="61">
        <f>SUM(K195+K211+K220+K224)</f>
        <v>0</v>
      </c>
      <c r="L194" s="61">
        <f>SUM(H194+I194)</f>
        <v>176371.69999999998</v>
      </c>
      <c r="M194" s="116"/>
      <c r="P194" s="77"/>
      <c r="Q194" s="14"/>
    </row>
    <row r="195" spans="1:19" ht="47.25">
      <c r="A195" s="86"/>
      <c r="B195" s="90" t="s">
        <v>33</v>
      </c>
      <c r="C195" s="53">
        <v>992</v>
      </c>
      <c r="D195" s="91" t="s">
        <v>109</v>
      </c>
      <c r="E195" s="91" t="s">
        <v>106</v>
      </c>
      <c r="F195" s="91" t="s">
        <v>300</v>
      </c>
      <c r="G195" s="92"/>
      <c r="H195" s="61">
        <f>SUM(H196)</f>
        <v>21897</v>
      </c>
      <c r="I195" s="61">
        <f>SUM(I196)</f>
        <v>1156.4</v>
      </c>
      <c r="J195" s="61">
        <f>SUM(J196)</f>
        <v>1156.4</v>
      </c>
      <c r="K195" s="61">
        <f>SUM(K196)</f>
        <v>0</v>
      </c>
      <c r="L195" s="61">
        <f>SUM(L196)</f>
        <v>23053.4</v>
      </c>
      <c r="M195" s="114"/>
      <c r="N195" s="31"/>
      <c r="O195" s="31"/>
      <c r="P195" s="77"/>
      <c r="Q195" s="14"/>
      <c r="S195" s="42"/>
    </row>
    <row r="196" spans="1:34" ht="24.75" customHeight="1">
      <c r="A196" s="86"/>
      <c r="B196" s="90" t="s">
        <v>18</v>
      </c>
      <c r="C196" s="53">
        <v>992</v>
      </c>
      <c r="D196" s="91" t="s">
        <v>109</v>
      </c>
      <c r="E196" s="91" t="s">
        <v>106</v>
      </c>
      <c r="F196" s="91" t="s">
        <v>301</v>
      </c>
      <c r="G196" s="92"/>
      <c r="H196" s="61">
        <f>SUM(H197+H200+H203+H206)</f>
        <v>21897</v>
      </c>
      <c r="I196" s="61">
        <f>SUM(I197+I200+I203+I206)</f>
        <v>1156.4</v>
      </c>
      <c r="J196" s="61">
        <f>SUM(J197+J200+J203+J206)</f>
        <v>1156.4</v>
      </c>
      <c r="K196" s="61">
        <f>SUM(K197+K200+K203+K206)</f>
        <v>0</v>
      </c>
      <c r="L196" s="61">
        <f>SUM(L197+L200+L203+L206)</f>
        <v>23053.4</v>
      </c>
      <c r="M196" s="61">
        <f aca="true" t="shared" si="20" ref="M196:AG196">SUM(M197+M200+M203+M206)</f>
        <v>0</v>
      </c>
      <c r="N196" s="61">
        <f t="shared" si="20"/>
        <v>0</v>
      </c>
      <c r="O196" s="61">
        <f t="shared" si="20"/>
        <v>0</v>
      </c>
      <c r="P196" s="61">
        <f t="shared" si="20"/>
        <v>0</v>
      </c>
      <c r="Q196" s="61">
        <f t="shared" si="20"/>
        <v>0</v>
      </c>
      <c r="R196" s="61">
        <f t="shared" si="20"/>
        <v>0</v>
      </c>
      <c r="S196" s="61">
        <f t="shared" si="20"/>
        <v>0</v>
      </c>
      <c r="T196" s="61">
        <f t="shared" si="20"/>
        <v>0</v>
      </c>
      <c r="U196" s="61">
        <f t="shared" si="20"/>
        <v>0</v>
      </c>
      <c r="V196" s="61">
        <f t="shared" si="20"/>
        <v>0</v>
      </c>
      <c r="W196" s="61">
        <f t="shared" si="20"/>
        <v>0</v>
      </c>
      <c r="X196" s="61">
        <f t="shared" si="20"/>
        <v>0</v>
      </c>
      <c r="Y196" s="61">
        <f t="shared" si="20"/>
        <v>0</v>
      </c>
      <c r="Z196" s="61">
        <f t="shared" si="20"/>
        <v>0</v>
      </c>
      <c r="AA196" s="61">
        <f t="shared" si="20"/>
        <v>0</v>
      </c>
      <c r="AB196" s="61">
        <f t="shared" si="20"/>
        <v>0</v>
      </c>
      <c r="AC196" s="61">
        <f t="shared" si="20"/>
        <v>0</v>
      </c>
      <c r="AD196" s="61">
        <f t="shared" si="20"/>
        <v>0</v>
      </c>
      <c r="AE196" s="61">
        <f t="shared" si="20"/>
        <v>0</v>
      </c>
      <c r="AF196" s="61">
        <f t="shared" si="20"/>
        <v>0</v>
      </c>
      <c r="AG196" s="61">
        <f t="shared" si="20"/>
        <v>0</v>
      </c>
      <c r="AH196" s="61"/>
    </row>
    <row r="197" spans="1:19" ht="31.5">
      <c r="A197" s="86"/>
      <c r="B197" s="90" t="s">
        <v>304</v>
      </c>
      <c r="C197" s="53">
        <v>992</v>
      </c>
      <c r="D197" s="91" t="s">
        <v>109</v>
      </c>
      <c r="E197" s="91" t="s">
        <v>106</v>
      </c>
      <c r="F197" s="91" t="s">
        <v>305</v>
      </c>
      <c r="G197" s="92"/>
      <c r="H197" s="61">
        <f>SUM(H198)</f>
        <v>15100</v>
      </c>
      <c r="I197" s="61">
        <f>SUM(J197+K198)</f>
        <v>1459.4</v>
      </c>
      <c r="J197" s="61">
        <f>SUM(J198)</f>
        <v>1459.4</v>
      </c>
      <c r="K197" s="61">
        <f>SUM(K198+K201+K204)</f>
        <v>0</v>
      </c>
      <c r="L197" s="61">
        <f>SUM(H197+I197)</f>
        <v>16559.4</v>
      </c>
      <c r="M197" s="114"/>
      <c r="N197" s="31"/>
      <c r="O197" s="31"/>
      <c r="P197" s="77"/>
      <c r="Q197" s="14"/>
      <c r="S197" s="42"/>
    </row>
    <row r="198" spans="1:19" ht="31.5">
      <c r="A198" s="86"/>
      <c r="B198" s="90" t="s">
        <v>97</v>
      </c>
      <c r="C198" s="53">
        <v>992</v>
      </c>
      <c r="D198" s="91" t="s">
        <v>109</v>
      </c>
      <c r="E198" s="91" t="s">
        <v>106</v>
      </c>
      <c r="F198" s="91" t="s">
        <v>306</v>
      </c>
      <c r="G198" s="92"/>
      <c r="H198" s="61">
        <f>SUM(H199)</f>
        <v>15100</v>
      </c>
      <c r="I198" s="61">
        <f>SUM(J198+K199)</f>
        <v>1459.4</v>
      </c>
      <c r="J198" s="61">
        <v>1459.4</v>
      </c>
      <c r="K198" s="61">
        <f>SUM(K199)</f>
        <v>0</v>
      </c>
      <c r="L198" s="61">
        <f>SUM(H197+I197)</f>
        <v>16559.4</v>
      </c>
      <c r="M198" s="114"/>
      <c r="N198" s="31"/>
      <c r="O198" s="31"/>
      <c r="P198" s="77"/>
      <c r="Q198" s="14"/>
      <c r="S198" s="42"/>
    </row>
    <row r="199" spans="1:17" ht="41.25" customHeight="1">
      <c r="A199" s="86"/>
      <c r="B199" s="90" t="s">
        <v>180</v>
      </c>
      <c r="C199" s="53">
        <v>992</v>
      </c>
      <c r="D199" s="91" t="s">
        <v>109</v>
      </c>
      <c r="E199" s="91" t="s">
        <v>106</v>
      </c>
      <c r="F199" s="91" t="s">
        <v>306</v>
      </c>
      <c r="G199" s="92" t="s">
        <v>83</v>
      </c>
      <c r="H199" s="61">
        <v>15100</v>
      </c>
      <c r="I199" s="61">
        <f>SUM(J199+K200)</f>
        <v>1459.4</v>
      </c>
      <c r="J199" s="93">
        <v>1459.4</v>
      </c>
      <c r="K199" s="61">
        <f>SUM(K200)</f>
        <v>0</v>
      </c>
      <c r="L199" s="61">
        <f>SUM(H198+I198)</f>
        <v>16559.4</v>
      </c>
      <c r="M199" s="116"/>
      <c r="P199" s="77"/>
      <c r="Q199" s="14"/>
    </row>
    <row r="200" spans="1:17" ht="0.75" customHeight="1">
      <c r="A200" s="86"/>
      <c r="B200" s="90" t="s">
        <v>57</v>
      </c>
      <c r="C200" s="53">
        <v>992</v>
      </c>
      <c r="D200" s="91" t="s">
        <v>109</v>
      </c>
      <c r="E200" s="91" t="s">
        <v>106</v>
      </c>
      <c r="F200" s="91" t="s">
        <v>307</v>
      </c>
      <c r="G200" s="92"/>
      <c r="H200" s="61">
        <f>SUM(H201)</f>
        <v>0</v>
      </c>
      <c r="I200" s="61">
        <f>SUM(J200+K201)</f>
        <v>0</v>
      </c>
      <c r="J200" s="61">
        <f>SUM(J201)</f>
        <v>0</v>
      </c>
      <c r="K200" s="93">
        <v>0</v>
      </c>
      <c r="L200" s="61">
        <f>SUM(H200+I200)</f>
        <v>0</v>
      </c>
      <c r="M200" s="116"/>
      <c r="P200" s="77"/>
      <c r="Q200" s="14"/>
    </row>
    <row r="201" spans="1:17" ht="36" customHeight="1" hidden="1">
      <c r="A201" s="86"/>
      <c r="B201" s="90" t="s">
        <v>102</v>
      </c>
      <c r="C201" s="53">
        <v>992</v>
      </c>
      <c r="D201" s="91" t="s">
        <v>109</v>
      </c>
      <c r="E201" s="91" t="s">
        <v>106</v>
      </c>
      <c r="F201" s="91" t="s">
        <v>308</v>
      </c>
      <c r="G201" s="92"/>
      <c r="H201" s="61">
        <f>SUM(H202)</f>
        <v>0</v>
      </c>
      <c r="I201" s="61">
        <f>SUM(I202)</f>
        <v>0</v>
      </c>
      <c r="J201" s="61">
        <f>SUM(J202)</f>
        <v>0</v>
      </c>
      <c r="K201" s="61">
        <f>SUM(K202)</f>
        <v>0</v>
      </c>
      <c r="L201" s="61">
        <f>SUM(H200+I200)</f>
        <v>0</v>
      </c>
      <c r="M201" s="116"/>
      <c r="P201" s="77"/>
      <c r="Q201" s="14"/>
    </row>
    <row r="202" spans="1:17" ht="51" customHeight="1" hidden="1">
      <c r="A202" s="86"/>
      <c r="B202" s="90" t="s">
        <v>9</v>
      </c>
      <c r="C202" s="53">
        <v>992</v>
      </c>
      <c r="D202" s="91" t="s">
        <v>109</v>
      </c>
      <c r="E202" s="91" t="s">
        <v>106</v>
      </c>
      <c r="F202" s="91" t="s">
        <v>308</v>
      </c>
      <c r="G202" s="92" t="s">
        <v>83</v>
      </c>
      <c r="H202" s="61">
        <v>0</v>
      </c>
      <c r="I202" s="61">
        <f>SUM(J202+K203)</f>
        <v>0</v>
      </c>
      <c r="J202" s="93">
        <v>0</v>
      </c>
      <c r="K202" s="61">
        <f>SUM(K203)</f>
        <v>0</v>
      </c>
      <c r="L202" s="61">
        <f>SUM(H202+I202)</f>
        <v>0</v>
      </c>
      <c r="M202" s="114"/>
      <c r="N202" s="31"/>
      <c r="O202" s="31"/>
      <c r="P202" s="77"/>
      <c r="Q202" s="14"/>
    </row>
    <row r="203" spans="1:17" ht="68.25" customHeight="1">
      <c r="A203" s="86"/>
      <c r="B203" s="90" t="s">
        <v>309</v>
      </c>
      <c r="C203" s="53">
        <v>992</v>
      </c>
      <c r="D203" s="91" t="s">
        <v>109</v>
      </c>
      <c r="E203" s="91" t="s">
        <v>106</v>
      </c>
      <c r="F203" s="91" t="s">
        <v>310</v>
      </c>
      <c r="G203" s="92"/>
      <c r="H203" s="61">
        <f>SUM(H204)</f>
        <v>5507.7</v>
      </c>
      <c r="I203" s="61">
        <f>SUM(J203+K204)</f>
        <v>-303</v>
      </c>
      <c r="J203" s="61">
        <f>SUM(J204)</f>
        <v>-303</v>
      </c>
      <c r="K203" s="93">
        <v>0</v>
      </c>
      <c r="L203" s="61">
        <f>SUM(H203+I203)</f>
        <v>5204.7</v>
      </c>
      <c r="M203" s="116"/>
      <c r="P203" s="77"/>
      <c r="Q203" s="14"/>
    </row>
    <row r="204" spans="1:17" ht="36" customHeight="1">
      <c r="A204" s="86"/>
      <c r="B204" s="90" t="s">
        <v>178</v>
      </c>
      <c r="C204" s="53">
        <v>992</v>
      </c>
      <c r="D204" s="91" t="s">
        <v>109</v>
      </c>
      <c r="E204" s="91" t="s">
        <v>106</v>
      </c>
      <c r="F204" s="91" t="s">
        <v>311</v>
      </c>
      <c r="G204" s="92"/>
      <c r="H204" s="61">
        <f>SUM(H205)</f>
        <v>5507.7</v>
      </c>
      <c r="I204" s="61">
        <f>SUM(I205)</f>
        <v>-303</v>
      </c>
      <c r="J204" s="61">
        <f>SUM(J205)</f>
        <v>-303</v>
      </c>
      <c r="K204" s="61">
        <f>SUM(K205)</f>
        <v>0</v>
      </c>
      <c r="L204" s="61">
        <f>SUM(H203+I203)</f>
        <v>5204.7</v>
      </c>
      <c r="M204" s="116"/>
      <c r="P204" s="77"/>
      <c r="Q204" s="14"/>
    </row>
    <row r="205" spans="1:17" ht="49.5" customHeight="1">
      <c r="A205" s="86"/>
      <c r="B205" s="90" t="s">
        <v>9</v>
      </c>
      <c r="C205" s="53">
        <v>992</v>
      </c>
      <c r="D205" s="91" t="s">
        <v>109</v>
      </c>
      <c r="E205" s="91" t="s">
        <v>106</v>
      </c>
      <c r="F205" s="91" t="s">
        <v>311</v>
      </c>
      <c r="G205" s="92" t="s">
        <v>83</v>
      </c>
      <c r="H205" s="61">
        <v>5507.7</v>
      </c>
      <c r="I205" s="61">
        <f>SUM(J205+K205)</f>
        <v>-303</v>
      </c>
      <c r="J205" s="93">
        <v>-303</v>
      </c>
      <c r="K205" s="61">
        <f>SUM(K234)</f>
        <v>0</v>
      </c>
      <c r="L205" s="61">
        <f>SUM(H205+I205)</f>
        <v>5204.7</v>
      </c>
      <c r="M205" s="116"/>
      <c r="P205" s="77"/>
      <c r="Q205" s="14"/>
    </row>
    <row r="206" spans="1:17" ht="56.25" customHeight="1">
      <c r="A206" s="86"/>
      <c r="B206" s="90" t="s">
        <v>621</v>
      </c>
      <c r="C206" s="53">
        <v>992</v>
      </c>
      <c r="D206" s="91" t="s">
        <v>109</v>
      </c>
      <c r="E206" s="91" t="s">
        <v>106</v>
      </c>
      <c r="F206" s="91" t="s">
        <v>543</v>
      </c>
      <c r="G206" s="92"/>
      <c r="H206" s="61">
        <f>SUM(H207+H209)</f>
        <v>1289.3</v>
      </c>
      <c r="I206" s="61">
        <f>SUM(I207+I209)</f>
        <v>0</v>
      </c>
      <c r="J206" s="61">
        <f>SUM(J207+J209)</f>
        <v>0</v>
      </c>
      <c r="K206" s="61">
        <f>SUM(K207+K209)</f>
        <v>0</v>
      </c>
      <c r="L206" s="61">
        <f>SUM(L207+L209)</f>
        <v>1289.3</v>
      </c>
      <c r="M206" s="116"/>
      <c r="P206" s="77"/>
      <c r="Q206" s="14"/>
    </row>
    <row r="207" spans="1:17" ht="78.75" hidden="1">
      <c r="A207" s="86"/>
      <c r="B207" s="90" t="s">
        <v>555</v>
      </c>
      <c r="C207" s="53">
        <v>992</v>
      </c>
      <c r="D207" s="91" t="s">
        <v>109</v>
      </c>
      <c r="E207" s="91" t="s">
        <v>106</v>
      </c>
      <c r="F207" s="91" t="s">
        <v>544</v>
      </c>
      <c r="G207" s="92"/>
      <c r="H207" s="61">
        <f>SUM(H208)</f>
        <v>0</v>
      </c>
      <c r="I207" s="61">
        <f>SUM(J207+K207)</f>
        <v>0</v>
      </c>
      <c r="J207" s="93">
        <f>SUM(J208)</f>
        <v>0</v>
      </c>
      <c r="K207" s="61">
        <f>SUM(K208)</f>
        <v>0</v>
      </c>
      <c r="L207" s="61">
        <f>SUM(H207+I207)</f>
        <v>0</v>
      </c>
      <c r="M207" s="116"/>
      <c r="P207" s="77"/>
      <c r="Q207" s="14"/>
    </row>
    <row r="208" spans="1:17" ht="47.25" hidden="1">
      <c r="A208" s="86"/>
      <c r="B208" s="90" t="s">
        <v>9</v>
      </c>
      <c r="C208" s="53">
        <v>992</v>
      </c>
      <c r="D208" s="91" t="s">
        <v>109</v>
      </c>
      <c r="E208" s="91" t="s">
        <v>106</v>
      </c>
      <c r="F208" s="91" t="s">
        <v>544</v>
      </c>
      <c r="G208" s="92" t="s">
        <v>83</v>
      </c>
      <c r="H208" s="61">
        <v>0</v>
      </c>
      <c r="I208" s="61">
        <f>SUM(J208+K208)</f>
        <v>0</v>
      </c>
      <c r="J208" s="93">
        <v>0</v>
      </c>
      <c r="K208" s="61">
        <v>0</v>
      </c>
      <c r="L208" s="61">
        <f>SUM(H208+I208)</f>
        <v>0</v>
      </c>
      <c r="M208" s="116"/>
      <c r="P208" s="77"/>
      <c r="Q208" s="14"/>
    </row>
    <row r="209" spans="1:37" ht="65.25" customHeight="1">
      <c r="A209" s="86"/>
      <c r="B209" s="102" t="s">
        <v>622</v>
      </c>
      <c r="C209" s="53">
        <v>992</v>
      </c>
      <c r="D209" s="91" t="s">
        <v>109</v>
      </c>
      <c r="E209" s="91" t="s">
        <v>106</v>
      </c>
      <c r="F209" s="91" t="s">
        <v>554</v>
      </c>
      <c r="G209" s="92"/>
      <c r="H209" s="61">
        <f>SUM(H210)</f>
        <v>1289.3</v>
      </c>
      <c r="I209" s="61">
        <f>SUM(J209+K209)</f>
        <v>0</v>
      </c>
      <c r="J209" s="93">
        <f>SUM(J210)</f>
        <v>0</v>
      </c>
      <c r="K209" s="61">
        <f>SUM(K210)</f>
        <v>0</v>
      </c>
      <c r="L209" s="61">
        <f>SUM(H209+I209)</f>
        <v>1289.3</v>
      </c>
      <c r="M209" s="116"/>
      <c r="P209" s="77"/>
      <c r="Q209" s="14"/>
      <c r="AI209" s="14"/>
      <c r="AJ209" s="14"/>
      <c r="AK209" s="14"/>
    </row>
    <row r="210" spans="1:37" ht="50.25" customHeight="1">
      <c r="A210" s="86"/>
      <c r="B210" s="90" t="s">
        <v>9</v>
      </c>
      <c r="C210" s="53">
        <v>992</v>
      </c>
      <c r="D210" s="91" t="s">
        <v>109</v>
      </c>
      <c r="E210" s="91" t="s">
        <v>106</v>
      </c>
      <c r="F210" s="91" t="s">
        <v>554</v>
      </c>
      <c r="G210" s="92" t="s">
        <v>83</v>
      </c>
      <c r="H210" s="61">
        <v>1289.3</v>
      </c>
      <c r="I210" s="61">
        <f>SUM(J210+K210)</f>
        <v>0</v>
      </c>
      <c r="J210" s="93">
        <v>0</v>
      </c>
      <c r="K210" s="61">
        <v>0</v>
      </c>
      <c r="L210" s="61">
        <f>SUM(H210+I210)</f>
        <v>1289.3</v>
      </c>
      <c r="M210" s="116"/>
      <c r="P210" s="77"/>
      <c r="Q210" s="14"/>
      <c r="AI210" s="14"/>
      <c r="AJ210" s="14"/>
      <c r="AK210" s="14"/>
    </row>
    <row r="211" spans="1:17" ht="50.25" customHeight="1">
      <c r="A211" s="86"/>
      <c r="B211" s="90" t="s">
        <v>467</v>
      </c>
      <c r="C211" s="53">
        <v>992</v>
      </c>
      <c r="D211" s="91" t="s">
        <v>109</v>
      </c>
      <c r="E211" s="91" t="s">
        <v>106</v>
      </c>
      <c r="F211" s="91" t="s">
        <v>468</v>
      </c>
      <c r="G211" s="92"/>
      <c r="H211" s="61">
        <f>SUM(H212)</f>
        <v>140046.3</v>
      </c>
      <c r="I211" s="61">
        <f>SUM(J211+K211)</f>
        <v>0</v>
      </c>
      <c r="J211" s="61">
        <f aca="true" t="shared" si="21" ref="J211:L222">SUM(J212)</f>
        <v>0</v>
      </c>
      <c r="K211" s="61">
        <f t="shared" si="21"/>
        <v>0</v>
      </c>
      <c r="L211" s="61">
        <f t="shared" si="21"/>
        <v>140046.3</v>
      </c>
      <c r="M211" s="116"/>
      <c r="P211" s="77"/>
      <c r="Q211" s="14"/>
    </row>
    <row r="212" spans="1:17" ht="25.5" customHeight="1">
      <c r="A212" s="86"/>
      <c r="B212" s="90" t="s">
        <v>469</v>
      </c>
      <c r="C212" s="53">
        <v>992</v>
      </c>
      <c r="D212" s="91" t="s">
        <v>109</v>
      </c>
      <c r="E212" s="91" t="s">
        <v>106</v>
      </c>
      <c r="F212" s="91" t="s">
        <v>470</v>
      </c>
      <c r="G212" s="92"/>
      <c r="H212" s="61">
        <f>SUM(H213)</f>
        <v>140046.3</v>
      </c>
      <c r="I212" s="61">
        <f>SUM(I213)</f>
        <v>0</v>
      </c>
      <c r="J212" s="61">
        <f t="shared" si="21"/>
        <v>0</v>
      </c>
      <c r="K212" s="61">
        <f t="shared" si="21"/>
        <v>0</v>
      </c>
      <c r="L212" s="61">
        <f t="shared" si="21"/>
        <v>140046.3</v>
      </c>
      <c r="M212" s="116"/>
      <c r="P212" s="77"/>
      <c r="Q212" s="14"/>
    </row>
    <row r="213" spans="1:17" ht="34.5" customHeight="1">
      <c r="A213" s="86"/>
      <c r="B213" s="34" t="s">
        <v>471</v>
      </c>
      <c r="C213" s="53">
        <v>992</v>
      </c>
      <c r="D213" s="91" t="s">
        <v>109</v>
      </c>
      <c r="E213" s="91" t="s">
        <v>106</v>
      </c>
      <c r="F213" s="91" t="s">
        <v>472</v>
      </c>
      <c r="G213" s="92"/>
      <c r="H213" s="61">
        <f>SUM(H214+H218+H216)</f>
        <v>140046.3</v>
      </c>
      <c r="I213" s="61">
        <f>SUM(I214+I218+I216)</f>
        <v>0</v>
      </c>
      <c r="J213" s="61">
        <f>SUM(J214+J218+J216)</f>
        <v>0</v>
      </c>
      <c r="K213" s="61">
        <f>SUM(K214+K218+K216)</f>
        <v>0</v>
      </c>
      <c r="L213" s="61">
        <f>SUM(H213+I213)</f>
        <v>140046.3</v>
      </c>
      <c r="M213" s="116"/>
      <c r="P213" s="77"/>
      <c r="Q213" s="14"/>
    </row>
    <row r="214" spans="1:17" ht="51.75" customHeight="1">
      <c r="A214" s="86"/>
      <c r="B214" s="34" t="s">
        <v>473</v>
      </c>
      <c r="C214" s="53">
        <v>992</v>
      </c>
      <c r="D214" s="91" t="s">
        <v>109</v>
      </c>
      <c r="E214" s="91" t="s">
        <v>106</v>
      </c>
      <c r="F214" s="91" t="s">
        <v>474</v>
      </c>
      <c r="G214" s="92"/>
      <c r="H214" s="61">
        <f>SUM(H215)</f>
        <v>29262.4</v>
      </c>
      <c r="I214" s="61">
        <f aca="true" t="shared" si="22" ref="I214:I220">SUM(J214+K214)</f>
        <v>0</v>
      </c>
      <c r="J214" s="61">
        <f>SUM(J215)</f>
        <v>0</v>
      </c>
      <c r="K214" s="61">
        <f t="shared" si="21"/>
        <v>0</v>
      </c>
      <c r="L214" s="61">
        <f t="shared" si="21"/>
        <v>29262.4</v>
      </c>
      <c r="M214" s="116"/>
      <c r="P214" s="77"/>
      <c r="Q214" s="14"/>
    </row>
    <row r="215" spans="1:17" ht="46.5" customHeight="1">
      <c r="A215" s="86"/>
      <c r="B215" s="29" t="s">
        <v>9</v>
      </c>
      <c r="C215" s="53">
        <v>992</v>
      </c>
      <c r="D215" s="91" t="s">
        <v>109</v>
      </c>
      <c r="E215" s="91" t="s">
        <v>106</v>
      </c>
      <c r="F215" s="91" t="s">
        <v>474</v>
      </c>
      <c r="G215" s="92" t="s">
        <v>83</v>
      </c>
      <c r="H215" s="61">
        <v>29262.4</v>
      </c>
      <c r="I215" s="61">
        <f t="shared" si="22"/>
        <v>0</v>
      </c>
      <c r="J215" s="93">
        <v>0</v>
      </c>
      <c r="K215" s="93">
        <v>0</v>
      </c>
      <c r="L215" s="93">
        <f>SUM(H215+I215)</f>
        <v>29262.4</v>
      </c>
      <c r="M215" s="116"/>
      <c r="P215" s="77"/>
      <c r="Q215" s="14"/>
    </row>
    <row r="216" spans="1:17" ht="46.5" customHeight="1">
      <c r="A216" s="86"/>
      <c r="B216" s="34" t="s">
        <v>607</v>
      </c>
      <c r="C216" s="53">
        <v>992</v>
      </c>
      <c r="D216" s="91" t="s">
        <v>109</v>
      </c>
      <c r="E216" s="91" t="s">
        <v>106</v>
      </c>
      <c r="F216" s="91" t="s">
        <v>606</v>
      </c>
      <c r="G216" s="92"/>
      <c r="H216" s="61">
        <f>SUM(H217)</f>
        <v>25763.5</v>
      </c>
      <c r="I216" s="61">
        <f t="shared" si="22"/>
        <v>0</v>
      </c>
      <c r="J216" s="61">
        <f>SUM(J217)</f>
        <v>0</v>
      </c>
      <c r="K216" s="61">
        <f t="shared" si="21"/>
        <v>0</v>
      </c>
      <c r="L216" s="61">
        <f t="shared" si="21"/>
        <v>25763.5</v>
      </c>
      <c r="M216" s="116"/>
      <c r="P216" s="77"/>
      <c r="Q216" s="14"/>
    </row>
    <row r="217" spans="1:17" ht="46.5" customHeight="1">
      <c r="A217" s="86"/>
      <c r="B217" s="29" t="s">
        <v>9</v>
      </c>
      <c r="C217" s="53">
        <v>992</v>
      </c>
      <c r="D217" s="91" t="s">
        <v>109</v>
      </c>
      <c r="E217" s="91" t="s">
        <v>106</v>
      </c>
      <c r="F217" s="91" t="s">
        <v>606</v>
      </c>
      <c r="G217" s="92" t="s">
        <v>83</v>
      </c>
      <c r="H217" s="61">
        <v>25763.5</v>
      </c>
      <c r="I217" s="61">
        <f t="shared" si="22"/>
        <v>0</v>
      </c>
      <c r="J217" s="93">
        <v>0</v>
      </c>
      <c r="K217" s="93">
        <v>0</v>
      </c>
      <c r="L217" s="93">
        <f>SUM(H217+I217)</f>
        <v>25763.5</v>
      </c>
      <c r="M217" s="116"/>
      <c r="P217" s="77"/>
      <c r="Q217" s="14"/>
    </row>
    <row r="218" spans="1:17" ht="80.25" customHeight="1">
      <c r="A218" s="86"/>
      <c r="B218" s="34" t="s">
        <v>582</v>
      </c>
      <c r="C218" s="53">
        <v>992</v>
      </c>
      <c r="D218" s="91" t="s">
        <v>109</v>
      </c>
      <c r="E218" s="91" t="s">
        <v>106</v>
      </c>
      <c r="F218" s="91" t="s">
        <v>556</v>
      </c>
      <c r="G218" s="92"/>
      <c r="H218" s="61">
        <f>SUM(H219)</f>
        <v>85020.4</v>
      </c>
      <c r="I218" s="61">
        <f t="shared" si="22"/>
        <v>0</v>
      </c>
      <c r="J218" s="61">
        <f t="shared" si="21"/>
        <v>0</v>
      </c>
      <c r="K218" s="61">
        <f t="shared" si="21"/>
        <v>0</v>
      </c>
      <c r="L218" s="61">
        <f t="shared" si="21"/>
        <v>85020.4</v>
      </c>
      <c r="M218" s="116"/>
      <c r="P218" s="77"/>
      <c r="Q218" s="14"/>
    </row>
    <row r="219" spans="1:17" ht="48" customHeight="1">
      <c r="A219" s="86"/>
      <c r="B219" s="29" t="s">
        <v>9</v>
      </c>
      <c r="C219" s="53">
        <v>992</v>
      </c>
      <c r="D219" s="91" t="s">
        <v>109</v>
      </c>
      <c r="E219" s="91" t="s">
        <v>106</v>
      </c>
      <c r="F219" s="91" t="s">
        <v>556</v>
      </c>
      <c r="G219" s="92" t="s">
        <v>83</v>
      </c>
      <c r="H219" s="61">
        <v>85020.4</v>
      </c>
      <c r="I219" s="61">
        <f t="shared" si="22"/>
        <v>0</v>
      </c>
      <c r="J219" s="93">
        <v>0</v>
      </c>
      <c r="K219" s="93">
        <v>0</v>
      </c>
      <c r="L219" s="93">
        <f>SUM(H219+I219)</f>
        <v>85020.4</v>
      </c>
      <c r="M219" s="116"/>
      <c r="P219" s="77"/>
      <c r="Q219" s="14"/>
    </row>
    <row r="220" spans="1:17" ht="96" customHeight="1">
      <c r="A220" s="86"/>
      <c r="B220" s="90" t="s">
        <v>487</v>
      </c>
      <c r="C220" s="53">
        <v>992</v>
      </c>
      <c r="D220" s="91" t="s">
        <v>109</v>
      </c>
      <c r="E220" s="91" t="s">
        <v>106</v>
      </c>
      <c r="F220" s="91" t="s">
        <v>505</v>
      </c>
      <c r="G220" s="92"/>
      <c r="H220" s="61">
        <f>SUM(H221)</f>
        <v>50</v>
      </c>
      <c r="I220" s="61">
        <f t="shared" si="22"/>
        <v>-42.6</v>
      </c>
      <c r="J220" s="61">
        <f t="shared" si="21"/>
        <v>-42.6</v>
      </c>
      <c r="K220" s="61">
        <f t="shared" si="21"/>
        <v>0</v>
      </c>
      <c r="L220" s="61">
        <f t="shared" si="21"/>
        <v>7.399999999999999</v>
      </c>
      <c r="M220" s="116"/>
      <c r="P220" s="77"/>
      <c r="Q220" s="14"/>
    </row>
    <row r="221" spans="1:17" ht="31.5" customHeight="1">
      <c r="A221" s="86"/>
      <c r="B221" s="90" t="s">
        <v>504</v>
      </c>
      <c r="C221" s="53">
        <v>992</v>
      </c>
      <c r="D221" s="91" t="s">
        <v>109</v>
      </c>
      <c r="E221" s="91" t="s">
        <v>106</v>
      </c>
      <c r="F221" s="91" t="s">
        <v>506</v>
      </c>
      <c r="G221" s="92"/>
      <c r="H221" s="61">
        <f>SUM(H222)</f>
        <v>50</v>
      </c>
      <c r="I221" s="61">
        <f>SUM(I222)</f>
        <v>-42.6</v>
      </c>
      <c r="J221" s="61">
        <f t="shared" si="21"/>
        <v>-42.6</v>
      </c>
      <c r="K221" s="61">
        <f t="shared" si="21"/>
        <v>0</v>
      </c>
      <c r="L221" s="61">
        <f t="shared" si="21"/>
        <v>7.399999999999999</v>
      </c>
      <c r="M221" s="116"/>
      <c r="P221" s="77"/>
      <c r="Q221" s="14"/>
    </row>
    <row r="222" spans="1:17" ht="77.25" customHeight="1">
      <c r="A222" s="86"/>
      <c r="B222" s="34" t="s">
        <v>503</v>
      </c>
      <c r="C222" s="53">
        <v>992</v>
      </c>
      <c r="D222" s="91" t="s">
        <v>109</v>
      </c>
      <c r="E222" s="91" t="s">
        <v>106</v>
      </c>
      <c r="F222" s="91" t="s">
        <v>507</v>
      </c>
      <c r="G222" s="92"/>
      <c r="H222" s="61">
        <f>SUM(H223)</f>
        <v>50</v>
      </c>
      <c r="I222" s="61">
        <f>SUM(I223)</f>
        <v>-42.6</v>
      </c>
      <c r="J222" s="61">
        <f t="shared" si="21"/>
        <v>-42.6</v>
      </c>
      <c r="K222" s="61">
        <f t="shared" si="21"/>
        <v>0</v>
      </c>
      <c r="L222" s="61">
        <f t="shared" si="21"/>
        <v>7.399999999999999</v>
      </c>
      <c r="M222" s="116"/>
      <c r="P222" s="77"/>
      <c r="Q222" s="14"/>
    </row>
    <row r="223" spans="1:17" ht="47.25" customHeight="1">
      <c r="A223" s="86"/>
      <c r="B223" s="29" t="s">
        <v>9</v>
      </c>
      <c r="C223" s="53">
        <v>992</v>
      </c>
      <c r="D223" s="91" t="s">
        <v>109</v>
      </c>
      <c r="E223" s="91" t="s">
        <v>106</v>
      </c>
      <c r="F223" s="91" t="s">
        <v>507</v>
      </c>
      <c r="G223" s="92" t="s">
        <v>83</v>
      </c>
      <c r="H223" s="61">
        <v>50</v>
      </c>
      <c r="I223" s="61">
        <f>SUM(J223+K223)</f>
        <v>-42.6</v>
      </c>
      <c r="J223" s="93">
        <v>-42.6</v>
      </c>
      <c r="K223" s="93">
        <v>0</v>
      </c>
      <c r="L223" s="93">
        <f>SUM(H223+I223)</f>
        <v>7.399999999999999</v>
      </c>
      <c r="M223" s="116"/>
      <c r="P223" s="77"/>
      <c r="Q223" s="14"/>
    </row>
    <row r="224" spans="1:17" ht="45.75" customHeight="1">
      <c r="A224" s="86"/>
      <c r="B224" s="90" t="s">
        <v>534</v>
      </c>
      <c r="C224" s="53">
        <v>992</v>
      </c>
      <c r="D224" s="91" t="s">
        <v>109</v>
      </c>
      <c r="E224" s="91" t="s">
        <v>106</v>
      </c>
      <c r="F224" s="91" t="s">
        <v>518</v>
      </c>
      <c r="G224" s="92"/>
      <c r="H224" s="61">
        <f>SUM(H225)</f>
        <v>13264.599999999999</v>
      </c>
      <c r="I224" s="61">
        <f>SUM(I225)</f>
        <v>0</v>
      </c>
      <c r="J224" s="61">
        <f>SUM(J225)</f>
        <v>0</v>
      </c>
      <c r="K224" s="61">
        <f>SUM(K225)</f>
        <v>0</v>
      </c>
      <c r="L224" s="61">
        <f>SUM(L225)</f>
        <v>13264.599999999999</v>
      </c>
      <c r="M224" s="116"/>
      <c r="P224" s="77"/>
      <c r="Q224" s="14"/>
    </row>
    <row r="225" spans="1:17" ht="33" customHeight="1">
      <c r="A225" s="86"/>
      <c r="B225" s="90" t="s">
        <v>531</v>
      </c>
      <c r="C225" s="53">
        <v>992</v>
      </c>
      <c r="D225" s="91" t="s">
        <v>109</v>
      </c>
      <c r="E225" s="91" t="s">
        <v>106</v>
      </c>
      <c r="F225" s="91" t="s">
        <v>519</v>
      </c>
      <c r="G225" s="92"/>
      <c r="H225" s="61">
        <f>SUM(H226+H231)</f>
        <v>13264.599999999999</v>
      </c>
      <c r="I225" s="61">
        <f>SUM(I226+I231)</f>
        <v>0</v>
      </c>
      <c r="J225" s="61">
        <f>SUM(J226+J231)</f>
        <v>0</v>
      </c>
      <c r="K225" s="61">
        <f>SUM(K226+K231)</f>
        <v>0</v>
      </c>
      <c r="L225" s="61">
        <f>SUM(L226+L231)</f>
        <v>13264.599999999999</v>
      </c>
      <c r="M225" s="116"/>
      <c r="P225" s="77"/>
      <c r="Q225" s="14"/>
    </row>
    <row r="226" spans="1:17" ht="32.25" customHeight="1">
      <c r="A226" s="86"/>
      <c r="B226" s="90" t="s">
        <v>532</v>
      </c>
      <c r="C226" s="53">
        <v>992</v>
      </c>
      <c r="D226" s="91" t="s">
        <v>109</v>
      </c>
      <c r="E226" s="91" t="s">
        <v>106</v>
      </c>
      <c r="F226" s="91" t="s">
        <v>520</v>
      </c>
      <c r="G226" s="92"/>
      <c r="H226" s="61">
        <v>10471.4</v>
      </c>
      <c r="I226" s="61">
        <f>SUM(I227+I229)</f>
        <v>0</v>
      </c>
      <c r="J226" s="61">
        <f>SUM(J227+J229)</f>
        <v>0</v>
      </c>
      <c r="K226" s="61">
        <v>0</v>
      </c>
      <c r="L226" s="61">
        <f>SUM(L227+L229)</f>
        <v>10471.4</v>
      </c>
      <c r="M226" s="116"/>
      <c r="P226" s="77"/>
      <c r="Q226" s="14"/>
    </row>
    <row r="227" spans="1:17" ht="33.75" customHeight="1">
      <c r="A227" s="86"/>
      <c r="B227" s="90" t="s">
        <v>97</v>
      </c>
      <c r="C227" s="53">
        <v>992</v>
      </c>
      <c r="D227" s="91" t="s">
        <v>109</v>
      </c>
      <c r="E227" s="91" t="s">
        <v>106</v>
      </c>
      <c r="F227" s="91" t="s">
        <v>521</v>
      </c>
      <c r="G227" s="92"/>
      <c r="H227" s="61">
        <f>SUM(H228)</f>
        <v>521.4</v>
      </c>
      <c r="I227" s="61">
        <f>SUM(I228)</f>
        <v>0</v>
      </c>
      <c r="J227" s="61">
        <f>SUM(J228)</f>
        <v>0</v>
      </c>
      <c r="K227" s="61">
        <f>SUM(K228)</f>
        <v>0</v>
      </c>
      <c r="L227" s="61">
        <f>SUM(L228)</f>
        <v>521.4</v>
      </c>
      <c r="M227" s="116"/>
      <c r="P227" s="77"/>
      <c r="Q227" s="14"/>
    </row>
    <row r="228" spans="1:17" ht="37.5" customHeight="1">
      <c r="A228" s="86"/>
      <c r="B228" s="90" t="s">
        <v>180</v>
      </c>
      <c r="C228" s="53">
        <v>992</v>
      </c>
      <c r="D228" s="91" t="s">
        <v>109</v>
      </c>
      <c r="E228" s="91" t="s">
        <v>106</v>
      </c>
      <c r="F228" s="91" t="s">
        <v>521</v>
      </c>
      <c r="G228" s="92" t="s">
        <v>83</v>
      </c>
      <c r="H228" s="61">
        <v>521.4</v>
      </c>
      <c r="I228" s="61">
        <f>SUM(J228)</f>
        <v>0</v>
      </c>
      <c r="J228" s="93">
        <v>0</v>
      </c>
      <c r="K228" s="61">
        <v>0</v>
      </c>
      <c r="L228" s="61">
        <f>SUM(H227+I227)</f>
        <v>521.4</v>
      </c>
      <c r="M228" s="116"/>
      <c r="P228" s="77"/>
      <c r="Q228" s="14"/>
    </row>
    <row r="229" spans="1:17" ht="47.25">
      <c r="A229" s="86"/>
      <c r="B229" s="90" t="s">
        <v>628</v>
      </c>
      <c r="C229" s="53">
        <v>992</v>
      </c>
      <c r="D229" s="91" t="s">
        <v>109</v>
      </c>
      <c r="E229" s="91" t="s">
        <v>106</v>
      </c>
      <c r="F229" s="91" t="s">
        <v>631</v>
      </c>
      <c r="G229" s="92"/>
      <c r="H229" s="61">
        <f>SUM(H230)</f>
        <v>9950</v>
      </c>
      <c r="I229" s="61">
        <f>SUM(I230)</f>
        <v>0</v>
      </c>
      <c r="J229" s="61">
        <f>SUM(J230)</f>
        <v>0</v>
      </c>
      <c r="K229" s="61">
        <f>SUM(K230)</f>
        <v>0</v>
      </c>
      <c r="L229" s="61">
        <f>SUM(L230)</f>
        <v>9950</v>
      </c>
      <c r="M229" s="116"/>
      <c r="P229" s="77"/>
      <c r="Q229" s="14"/>
    </row>
    <row r="230" spans="1:17" ht="47.25">
      <c r="A230" s="86"/>
      <c r="B230" s="90" t="s">
        <v>180</v>
      </c>
      <c r="C230" s="53">
        <v>992</v>
      </c>
      <c r="D230" s="91" t="s">
        <v>109</v>
      </c>
      <c r="E230" s="91" t="s">
        <v>106</v>
      </c>
      <c r="F230" s="91" t="s">
        <v>631</v>
      </c>
      <c r="G230" s="92" t="s">
        <v>83</v>
      </c>
      <c r="H230" s="61">
        <v>9950</v>
      </c>
      <c r="I230" s="61">
        <f>SUM(J230+K230)</f>
        <v>0</v>
      </c>
      <c r="J230" s="93">
        <v>0</v>
      </c>
      <c r="K230" s="93">
        <v>0</v>
      </c>
      <c r="L230" s="93">
        <f>SUM(H230+I230)</f>
        <v>9950</v>
      </c>
      <c r="M230" s="116"/>
      <c r="P230" s="77"/>
      <c r="Q230" s="14"/>
    </row>
    <row r="231" spans="1:17" ht="31.5">
      <c r="A231" s="86"/>
      <c r="B231" s="90" t="s">
        <v>533</v>
      </c>
      <c r="C231" s="53">
        <v>992</v>
      </c>
      <c r="D231" s="91" t="s">
        <v>109</v>
      </c>
      <c r="E231" s="91" t="s">
        <v>106</v>
      </c>
      <c r="F231" s="91" t="s">
        <v>522</v>
      </c>
      <c r="G231" s="92"/>
      <c r="H231" s="61">
        <f>SUM(H232)</f>
        <v>2793.2</v>
      </c>
      <c r="I231" s="61">
        <f>SUM(J231+K232)</f>
        <v>0</v>
      </c>
      <c r="J231" s="61">
        <f>SUM(J232)</f>
        <v>0</v>
      </c>
      <c r="K231" s="93">
        <v>0</v>
      </c>
      <c r="L231" s="61">
        <f>SUM(H231+I231)</f>
        <v>2793.2</v>
      </c>
      <c r="M231" s="116"/>
      <c r="P231" s="77"/>
      <c r="Q231" s="14"/>
    </row>
    <row r="232" spans="1:17" ht="30.75" customHeight="1">
      <c r="A232" s="86"/>
      <c r="B232" s="90" t="s">
        <v>178</v>
      </c>
      <c r="C232" s="53">
        <v>992</v>
      </c>
      <c r="D232" s="91" t="s">
        <v>109</v>
      </c>
      <c r="E232" s="91" t="s">
        <v>106</v>
      </c>
      <c r="F232" s="91" t="s">
        <v>523</v>
      </c>
      <c r="G232" s="92"/>
      <c r="H232" s="61">
        <f>SUM(H233)</f>
        <v>2793.2</v>
      </c>
      <c r="I232" s="61">
        <f>SUM(I233)</f>
        <v>0</v>
      </c>
      <c r="J232" s="61">
        <f>SUM(J233)</f>
        <v>0</v>
      </c>
      <c r="K232" s="61">
        <f>SUM(K233)</f>
        <v>0</v>
      </c>
      <c r="L232" s="61">
        <f>SUM(H231+I231)</f>
        <v>2793.2</v>
      </c>
      <c r="M232" s="116"/>
      <c r="P232" s="77"/>
      <c r="Q232" s="14"/>
    </row>
    <row r="233" spans="1:17" ht="52.5" customHeight="1">
      <c r="A233" s="86"/>
      <c r="B233" s="90" t="s">
        <v>9</v>
      </c>
      <c r="C233" s="53">
        <v>992</v>
      </c>
      <c r="D233" s="91" t="s">
        <v>109</v>
      </c>
      <c r="E233" s="91" t="s">
        <v>106</v>
      </c>
      <c r="F233" s="91" t="s">
        <v>523</v>
      </c>
      <c r="G233" s="92" t="s">
        <v>83</v>
      </c>
      <c r="H233" s="61">
        <v>2793.2</v>
      </c>
      <c r="I233" s="61">
        <f>SUM(J233+K233)</f>
        <v>0</v>
      </c>
      <c r="J233" s="93">
        <v>0</v>
      </c>
      <c r="K233" s="61">
        <v>0</v>
      </c>
      <c r="L233" s="61">
        <f>SUM(H233+I233)</f>
        <v>2793.2</v>
      </c>
      <c r="M233" s="116"/>
      <c r="P233" s="77"/>
      <c r="Q233" s="14"/>
    </row>
    <row r="234" spans="1:17" ht="37.5" customHeight="1">
      <c r="A234" s="86"/>
      <c r="B234" s="96" t="s">
        <v>189</v>
      </c>
      <c r="C234" s="53">
        <v>992</v>
      </c>
      <c r="D234" s="91" t="s">
        <v>109</v>
      </c>
      <c r="E234" s="91" t="s">
        <v>109</v>
      </c>
      <c r="F234" s="91"/>
      <c r="G234" s="92"/>
      <c r="H234" s="61">
        <f>SUM(H235+H240)</f>
        <v>68175.7</v>
      </c>
      <c r="I234" s="61">
        <f>SUM(I235+I240)</f>
        <v>1282</v>
      </c>
      <c r="J234" s="61">
        <f>SUM(J235+J240)</f>
        <v>1282</v>
      </c>
      <c r="K234" s="93">
        <v>0</v>
      </c>
      <c r="L234" s="61">
        <f>SUM(H234+I234)</f>
        <v>69457.7</v>
      </c>
      <c r="M234" s="116"/>
      <c r="P234" s="77"/>
      <c r="Q234" s="14"/>
    </row>
    <row r="235" spans="1:17" ht="47.25">
      <c r="A235" s="86"/>
      <c r="B235" s="90" t="s">
        <v>33</v>
      </c>
      <c r="C235" s="53">
        <v>992</v>
      </c>
      <c r="D235" s="91" t="s">
        <v>109</v>
      </c>
      <c r="E235" s="91" t="s">
        <v>109</v>
      </c>
      <c r="F235" s="91" t="s">
        <v>300</v>
      </c>
      <c r="G235" s="92"/>
      <c r="H235" s="61">
        <f>SUM(H236)</f>
        <v>13500</v>
      </c>
      <c r="I235" s="61">
        <f aca="true" t="shared" si="23" ref="I235:I246">SUM(J235+K236)</f>
        <v>388</v>
      </c>
      <c r="J235" s="61">
        <f>SUM(J236)</f>
        <v>388</v>
      </c>
      <c r="K235" s="61">
        <f>SUM(K236+K241)</f>
        <v>0</v>
      </c>
      <c r="L235" s="61">
        <f>SUM(H235+I235)</f>
        <v>13888</v>
      </c>
      <c r="M235" s="116"/>
      <c r="P235" s="77"/>
      <c r="Q235" s="14"/>
    </row>
    <row r="236" spans="1:16" ht="27" customHeight="1">
      <c r="A236" s="86"/>
      <c r="B236" s="90" t="s">
        <v>18</v>
      </c>
      <c r="C236" s="53">
        <v>992</v>
      </c>
      <c r="D236" s="91" t="s">
        <v>109</v>
      </c>
      <c r="E236" s="91" t="s">
        <v>109</v>
      </c>
      <c r="F236" s="91" t="s">
        <v>301</v>
      </c>
      <c r="G236" s="92"/>
      <c r="H236" s="61">
        <f>SUM(H237)</f>
        <v>13500</v>
      </c>
      <c r="I236" s="61">
        <f t="shared" si="23"/>
        <v>388</v>
      </c>
      <c r="J236" s="61">
        <f>SUM(J237)</f>
        <v>388</v>
      </c>
      <c r="K236" s="61">
        <v>0</v>
      </c>
      <c r="L236" s="61">
        <f>SUM(L237)</f>
        <v>13888</v>
      </c>
      <c r="M236" s="116"/>
      <c r="P236" s="77"/>
    </row>
    <row r="237" spans="1:16" ht="24" customHeight="1">
      <c r="A237" s="86"/>
      <c r="B237" s="90" t="s">
        <v>143</v>
      </c>
      <c r="C237" s="53">
        <v>992</v>
      </c>
      <c r="D237" s="91" t="s">
        <v>109</v>
      </c>
      <c r="E237" s="91" t="s">
        <v>109</v>
      </c>
      <c r="F237" s="91" t="s">
        <v>36</v>
      </c>
      <c r="G237" s="92"/>
      <c r="H237" s="61">
        <f>SUM(H238)</f>
        <v>13500</v>
      </c>
      <c r="I237" s="61">
        <f t="shared" si="23"/>
        <v>388</v>
      </c>
      <c r="J237" s="61">
        <f>SUM(J238)</f>
        <v>388</v>
      </c>
      <c r="K237" s="61">
        <f>SUM(K238)</f>
        <v>0</v>
      </c>
      <c r="L237" s="61">
        <f>SUM(H236+I236)</f>
        <v>13888</v>
      </c>
      <c r="M237" s="116"/>
      <c r="P237" s="77"/>
    </row>
    <row r="238" spans="1:16" ht="49.5" customHeight="1">
      <c r="A238" s="86"/>
      <c r="B238" s="96" t="s">
        <v>86</v>
      </c>
      <c r="C238" s="53">
        <v>992</v>
      </c>
      <c r="D238" s="91" t="s">
        <v>109</v>
      </c>
      <c r="E238" s="91" t="s">
        <v>109</v>
      </c>
      <c r="F238" s="91" t="s">
        <v>36</v>
      </c>
      <c r="G238" s="92" t="s">
        <v>84</v>
      </c>
      <c r="H238" s="61">
        <v>13500</v>
      </c>
      <c r="I238" s="61">
        <f>SUM(J238+K240)</f>
        <v>388</v>
      </c>
      <c r="J238" s="93">
        <v>388</v>
      </c>
      <c r="K238" s="61">
        <f>SUM(K240)</f>
        <v>0</v>
      </c>
      <c r="L238" s="61">
        <f>SUM(H238+I238)</f>
        <v>13888</v>
      </c>
      <c r="M238" s="116"/>
      <c r="P238" s="77"/>
    </row>
    <row r="239" spans="1:16" ht="47.25">
      <c r="A239" s="86"/>
      <c r="B239" s="90" t="s">
        <v>509</v>
      </c>
      <c r="C239" s="53">
        <v>992</v>
      </c>
      <c r="D239" s="91" t="s">
        <v>109</v>
      </c>
      <c r="E239" s="91" t="s">
        <v>109</v>
      </c>
      <c r="F239" s="94">
        <v>5100000000</v>
      </c>
      <c r="G239" s="92"/>
      <c r="H239" s="61">
        <f>SUM(H240)</f>
        <v>54675.7</v>
      </c>
      <c r="I239" s="61">
        <f>SUM(I240)</f>
        <v>894</v>
      </c>
      <c r="J239" s="61">
        <f>SUM(J240)</f>
        <v>894</v>
      </c>
      <c r="K239" s="61">
        <f>SUM(K240)</f>
        <v>0</v>
      </c>
      <c r="L239" s="61">
        <f>SUM(L240)</f>
        <v>55569.7</v>
      </c>
      <c r="M239" s="116"/>
      <c r="P239" s="77"/>
    </row>
    <row r="240" spans="1:16" ht="94.5">
      <c r="A240" s="86"/>
      <c r="B240" s="90" t="s">
        <v>583</v>
      </c>
      <c r="C240" s="53">
        <v>992</v>
      </c>
      <c r="D240" s="91" t="s">
        <v>109</v>
      </c>
      <c r="E240" s="91" t="s">
        <v>109</v>
      </c>
      <c r="F240" s="91" t="s">
        <v>302</v>
      </c>
      <c r="G240" s="92"/>
      <c r="H240" s="61">
        <f>SUM(H241)</f>
        <v>54675.7</v>
      </c>
      <c r="I240" s="61">
        <f t="shared" si="23"/>
        <v>894</v>
      </c>
      <c r="J240" s="93">
        <f>SUM(J241)</f>
        <v>894</v>
      </c>
      <c r="K240" s="93">
        <v>0</v>
      </c>
      <c r="L240" s="93">
        <f>SUM(H240+I240)</f>
        <v>55569.7</v>
      </c>
      <c r="M240" s="116"/>
      <c r="P240" s="77"/>
    </row>
    <row r="241" spans="1:16" ht="48.75" customHeight="1">
      <c r="A241" s="86"/>
      <c r="B241" s="90" t="s">
        <v>403</v>
      </c>
      <c r="C241" s="53">
        <v>992</v>
      </c>
      <c r="D241" s="91" t="s">
        <v>109</v>
      </c>
      <c r="E241" s="91" t="s">
        <v>109</v>
      </c>
      <c r="F241" s="91" t="s">
        <v>303</v>
      </c>
      <c r="G241" s="92"/>
      <c r="H241" s="61">
        <f>SUM(H242+H243+H244)</f>
        <v>54675.7</v>
      </c>
      <c r="I241" s="61">
        <f t="shared" si="23"/>
        <v>894</v>
      </c>
      <c r="J241" s="61">
        <f>SUM(J242+J243+J244)</f>
        <v>894</v>
      </c>
      <c r="K241" s="93">
        <f>SUM(K242)</f>
        <v>0</v>
      </c>
      <c r="L241" s="93">
        <f>SUM(H240+I240)</f>
        <v>55569.7</v>
      </c>
      <c r="M241" s="116"/>
      <c r="P241" s="77"/>
    </row>
    <row r="242" spans="1:16" ht="99" customHeight="1">
      <c r="A242" s="86"/>
      <c r="B242" s="90" t="s">
        <v>55</v>
      </c>
      <c r="C242" s="53">
        <v>992</v>
      </c>
      <c r="D242" s="91" t="s">
        <v>109</v>
      </c>
      <c r="E242" s="91" t="s">
        <v>109</v>
      </c>
      <c r="F242" s="91" t="s">
        <v>303</v>
      </c>
      <c r="G242" s="92" t="s">
        <v>82</v>
      </c>
      <c r="H242" s="61">
        <v>30196.9</v>
      </c>
      <c r="I242" s="61">
        <f t="shared" si="23"/>
        <v>0</v>
      </c>
      <c r="J242" s="93">
        <v>0</v>
      </c>
      <c r="K242" s="61">
        <f>SUM(K243+K244+K245)</f>
        <v>0</v>
      </c>
      <c r="L242" s="61">
        <f>SUM(H242+I242)</f>
        <v>30196.9</v>
      </c>
      <c r="M242" s="116"/>
      <c r="P242" s="77"/>
    </row>
    <row r="243" spans="1:16" ht="52.5" customHeight="1">
      <c r="A243" s="86"/>
      <c r="B243" s="90" t="s">
        <v>9</v>
      </c>
      <c r="C243" s="53">
        <v>992</v>
      </c>
      <c r="D243" s="91" t="s">
        <v>109</v>
      </c>
      <c r="E243" s="91" t="s">
        <v>109</v>
      </c>
      <c r="F243" s="91" t="s">
        <v>303</v>
      </c>
      <c r="G243" s="92" t="s">
        <v>83</v>
      </c>
      <c r="H243" s="61">
        <v>24328.8</v>
      </c>
      <c r="I243" s="61">
        <f t="shared" si="23"/>
        <v>600</v>
      </c>
      <c r="J243" s="93">
        <v>600</v>
      </c>
      <c r="K243" s="93">
        <v>0</v>
      </c>
      <c r="L243" s="93">
        <f>SUM(H243+I243)</f>
        <v>24928.8</v>
      </c>
      <c r="M243" s="116"/>
      <c r="P243" s="77"/>
    </row>
    <row r="244" spans="1:16" ht="24.75" customHeight="1">
      <c r="A244" s="86"/>
      <c r="B244" s="90" t="s">
        <v>92</v>
      </c>
      <c r="C244" s="53">
        <v>992</v>
      </c>
      <c r="D244" s="91" t="s">
        <v>109</v>
      </c>
      <c r="E244" s="91" t="s">
        <v>109</v>
      </c>
      <c r="F244" s="91" t="s">
        <v>303</v>
      </c>
      <c r="G244" s="92" t="s">
        <v>91</v>
      </c>
      <c r="H244" s="61">
        <v>150</v>
      </c>
      <c r="I244" s="61">
        <f t="shared" si="23"/>
        <v>294</v>
      </c>
      <c r="J244" s="93">
        <v>294</v>
      </c>
      <c r="K244" s="93">
        <v>0</v>
      </c>
      <c r="L244" s="93">
        <f>SUM(H244+I244)</f>
        <v>444</v>
      </c>
      <c r="M244" s="116"/>
      <c r="P244" s="77"/>
    </row>
    <row r="245" spans="1:16" ht="15.75">
      <c r="A245" s="83" t="s">
        <v>138</v>
      </c>
      <c r="B245" s="97" t="s">
        <v>130</v>
      </c>
      <c r="C245" s="49">
        <v>992</v>
      </c>
      <c r="D245" s="88" t="s">
        <v>131</v>
      </c>
      <c r="E245" s="88"/>
      <c r="F245" s="88"/>
      <c r="G245" s="89"/>
      <c r="H245" s="85">
        <f>SUM(H246)</f>
        <v>765.8</v>
      </c>
      <c r="I245" s="85">
        <f t="shared" si="23"/>
        <v>0</v>
      </c>
      <c r="J245" s="87">
        <f aca="true" t="shared" si="24" ref="J245:K250">SUM(J246)</f>
        <v>0</v>
      </c>
      <c r="K245" s="87">
        <v>0</v>
      </c>
      <c r="L245" s="87">
        <f>SUM(H245+I245)</f>
        <v>765.8</v>
      </c>
      <c r="M245" s="116"/>
      <c r="P245" s="77"/>
    </row>
    <row r="246" spans="1:16" ht="27" customHeight="1">
      <c r="A246" s="83"/>
      <c r="B246" s="90" t="s">
        <v>144</v>
      </c>
      <c r="C246" s="53">
        <v>992</v>
      </c>
      <c r="D246" s="91" t="s">
        <v>131</v>
      </c>
      <c r="E246" s="91" t="s">
        <v>131</v>
      </c>
      <c r="F246" s="91"/>
      <c r="G246" s="92"/>
      <c r="H246" s="61">
        <f>SUM(H248)</f>
        <v>765.8</v>
      </c>
      <c r="I246" s="61">
        <f t="shared" si="23"/>
        <v>0</v>
      </c>
      <c r="J246" s="93">
        <f t="shared" si="24"/>
        <v>0</v>
      </c>
      <c r="K246" s="93">
        <f t="shared" si="24"/>
        <v>0</v>
      </c>
      <c r="L246" s="93">
        <f>SUM(H245+I245)</f>
        <v>765.8</v>
      </c>
      <c r="M246" s="116"/>
      <c r="P246" s="77"/>
    </row>
    <row r="247" spans="1:16" ht="37.5" customHeight="1">
      <c r="A247" s="86"/>
      <c r="B247" s="90" t="s">
        <v>374</v>
      </c>
      <c r="C247" s="53">
        <v>992</v>
      </c>
      <c r="D247" s="91" t="s">
        <v>131</v>
      </c>
      <c r="E247" s="91" t="s">
        <v>131</v>
      </c>
      <c r="F247" s="91" t="s">
        <v>312</v>
      </c>
      <c r="G247" s="92"/>
      <c r="H247" s="61">
        <f>SUM(H248)</f>
        <v>765.8</v>
      </c>
      <c r="I247" s="61">
        <f>SUM(I248)</f>
        <v>0</v>
      </c>
      <c r="J247" s="61">
        <f t="shared" si="24"/>
        <v>0</v>
      </c>
      <c r="K247" s="93">
        <f t="shared" si="24"/>
        <v>0</v>
      </c>
      <c r="L247" s="93">
        <f>SUM(H246+I246)</f>
        <v>765.8</v>
      </c>
      <c r="M247" s="116"/>
      <c r="P247" s="77"/>
    </row>
    <row r="248" spans="1:16" ht="36.75" customHeight="1">
      <c r="A248" s="86"/>
      <c r="B248" s="90" t="s">
        <v>20</v>
      </c>
      <c r="C248" s="53">
        <v>992</v>
      </c>
      <c r="D248" s="91" t="s">
        <v>131</v>
      </c>
      <c r="E248" s="91" t="s">
        <v>131</v>
      </c>
      <c r="F248" s="91" t="s">
        <v>313</v>
      </c>
      <c r="G248" s="92"/>
      <c r="H248" s="61">
        <f>SUM(H251)</f>
        <v>765.8</v>
      </c>
      <c r="I248" s="61">
        <f aca="true" t="shared" si="25" ref="I248:I254">SUM(J248+K249)</f>
        <v>0</v>
      </c>
      <c r="J248" s="61">
        <f>SUM(J250)</f>
        <v>0</v>
      </c>
      <c r="K248" s="61">
        <f t="shared" si="24"/>
        <v>0</v>
      </c>
      <c r="L248" s="61">
        <f>SUM(L249)</f>
        <v>765.8</v>
      </c>
      <c r="M248" s="116"/>
      <c r="P248" s="77"/>
    </row>
    <row r="249" spans="1:16" ht="35.25" customHeight="1">
      <c r="A249" s="86"/>
      <c r="B249" s="90" t="s">
        <v>314</v>
      </c>
      <c r="C249" s="53">
        <v>992</v>
      </c>
      <c r="D249" s="91" t="s">
        <v>131</v>
      </c>
      <c r="E249" s="91" t="s">
        <v>131</v>
      </c>
      <c r="F249" s="91" t="s">
        <v>315</v>
      </c>
      <c r="G249" s="92"/>
      <c r="H249" s="61">
        <f>SUM(H250)</f>
        <v>765.8</v>
      </c>
      <c r="I249" s="61">
        <f t="shared" si="25"/>
        <v>0</v>
      </c>
      <c r="J249" s="61">
        <f t="shared" si="24"/>
        <v>0</v>
      </c>
      <c r="K249" s="61">
        <f>SUM(K251)</f>
        <v>0</v>
      </c>
      <c r="L249" s="93">
        <f>SUM(H248+I248)</f>
        <v>765.8</v>
      </c>
      <c r="M249" s="116"/>
      <c r="P249" s="77"/>
    </row>
    <row r="250" spans="1:16" ht="31.5">
      <c r="A250" s="86"/>
      <c r="B250" s="90" t="s">
        <v>188</v>
      </c>
      <c r="C250" s="53">
        <v>992</v>
      </c>
      <c r="D250" s="91" t="s">
        <v>131</v>
      </c>
      <c r="E250" s="91" t="s">
        <v>131</v>
      </c>
      <c r="F250" s="91" t="s">
        <v>316</v>
      </c>
      <c r="G250" s="92"/>
      <c r="H250" s="61">
        <f>SUM(H251)</f>
        <v>765.8</v>
      </c>
      <c r="I250" s="61">
        <f t="shared" si="25"/>
        <v>0</v>
      </c>
      <c r="J250" s="61">
        <f t="shared" si="24"/>
        <v>0</v>
      </c>
      <c r="K250" s="61">
        <f t="shared" si="24"/>
        <v>0</v>
      </c>
      <c r="L250" s="93">
        <f>SUM(H249+I249)</f>
        <v>765.8</v>
      </c>
      <c r="M250" s="116"/>
      <c r="P250" s="77"/>
    </row>
    <row r="251" spans="1:16" ht="47.25">
      <c r="A251" s="86"/>
      <c r="B251" s="90" t="s">
        <v>9</v>
      </c>
      <c r="C251" s="53">
        <v>992</v>
      </c>
      <c r="D251" s="91" t="s">
        <v>131</v>
      </c>
      <c r="E251" s="91" t="s">
        <v>131</v>
      </c>
      <c r="F251" s="91" t="s">
        <v>316</v>
      </c>
      <c r="G251" s="92" t="s">
        <v>83</v>
      </c>
      <c r="H251" s="61">
        <v>765.8</v>
      </c>
      <c r="I251" s="61">
        <f t="shared" si="25"/>
        <v>0</v>
      </c>
      <c r="J251" s="93">
        <v>0</v>
      </c>
      <c r="K251" s="61">
        <v>0</v>
      </c>
      <c r="L251" s="93">
        <f>SUM(H250+I250)</f>
        <v>765.8</v>
      </c>
      <c r="M251" s="116"/>
      <c r="P251" s="77"/>
    </row>
    <row r="252" spans="1:16" ht="15.75">
      <c r="A252" s="83" t="s">
        <v>139</v>
      </c>
      <c r="B252" s="97" t="s">
        <v>68</v>
      </c>
      <c r="C252" s="49">
        <v>992</v>
      </c>
      <c r="D252" s="88" t="s">
        <v>113</v>
      </c>
      <c r="E252" s="88"/>
      <c r="F252" s="88"/>
      <c r="G252" s="89"/>
      <c r="H252" s="85">
        <f>SUM(H253)</f>
        <v>73344.5</v>
      </c>
      <c r="I252" s="85">
        <f t="shared" si="25"/>
        <v>-5204.900000000001</v>
      </c>
      <c r="J252" s="87">
        <f>SUM(J253)</f>
        <v>-5204.900000000001</v>
      </c>
      <c r="K252" s="87">
        <f>SUM(K253)</f>
        <v>0</v>
      </c>
      <c r="L252" s="87">
        <f>SUM(H252+I252)</f>
        <v>68139.6</v>
      </c>
      <c r="M252" s="116"/>
      <c r="P252" s="77"/>
    </row>
    <row r="253" spans="1:16" ht="15.75">
      <c r="A253" s="83"/>
      <c r="B253" s="90" t="s">
        <v>133</v>
      </c>
      <c r="C253" s="53">
        <v>992</v>
      </c>
      <c r="D253" s="91" t="s">
        <v>113</v>
      </c>
      <c r="E253" s="91" t="s">
        <v>80</v>
      </c>
      <c r="F253" s="91"/>
      <c r="G253" s="92"/>
      <c r="H253" s="61">
        <f>SUM(H254)</f>
        <v>73344.5</v>
      </c>
      <c r="I253" s="61">
        <f t="shared" si="25"/>
        <v>-5204.900000000001</v>
      </c>
      <c r="J253" s="61">
        <f>SUM(J254)</f>
        <v>-5204.900000000001</v>
      </c>
      <c r="K253" s="93">
        <f>SUM(K254)</f>
        <v>0</v>
      </c>
      <c r="L253" s="93">
        <f>SUM(H252+I252)</f>
        <v>68139.6</v>
      </c>
      <c r="M253" s="116"/>
      <c r="P253" s="77"/>
    </row>
    <row r="254" spans="1:16" ht="31.5">
      <c r="A254" s="86"/>
      <c r="B254" s="90" t="s">
        <v>23</v>
      </c>
      <c r="C254" s="53">
        <v>992</v>
      </c>
      <c r="D254" s="91" t="s">
        <v>113</v>
      </c>
      <c r="E254" s="91" t="s">
        <v>80</v>
      </c>
      <c r="F254" s="91" t="s">
        <v>317</v>
      </c>
      <c r="G254" s="92"/>
      <c r="H254" s="61">
        <f>SUM(H255+H269)</f>
        <v>73344.5</v>
      </c>
      <c r="I254" s="61">
        <f t="shared" si="25"/>
        <v>-5204.900000000001</v>
      </c>
      <c r="J254" s="61">
        <f>SUM(J255+J269)</f>
        <v>-5204.900000000001</v>
      </c>
      <c r="K254" s="61">
        <f>SUM(K255)</f>
        <v>0</v>
      </c>
      <c r="L254" s="61">
        <f>SUM(H253+I253)</f>
        <v>68139.6</v>
      </c>
      <c r="M254" s="116"/>
      <c r="P254" s="77"/>
    </row>
    <row r="255" spans="1:16" ht="31.5">
      <c r="A255" s="86"/>
      <c r="B255" s="90" t="s">
        <v>21</v>
      </c>
      <c r="C255" s="53">
        <v>992</v>
      </c>
      <c r="D255" s="91" t="s">
        <v>113</v>
      </c>
      <c r="E255" s="91" t="s">
        <v>80</v>
      </c>
      <c r="F255" s="91" t="s">
        <v>318</v>
      </c>
      <c r="G255" s="92"/>
      <c r="H255" s="61">
        <f>SUM(H256+H261+H264)</f>
        <v>64069.600000000006</v>
      </c>
      <c r="I255" s="61">
        <f>SUM(I256+I261+I264)</f>
        <v>-5204.900000000001</v>
      </c>
      <c r="J255" s="61">
        <f>SUM(J256+J261+J264)</f>
        <v>-5204.900000000001</v>
      </c>
      <c r="K255" s="61">
        <f>SUM(K256+K261+K264)</f>
        <v>0</v>
      </c>
      <c r="L255" s="61">
        <f>SUM(H255+I255)</f>
        <v>58864.700000000004</v>
      </c>
      <c r="M255" s="116"/>
      <c r="P255" s="77"/>
    </row>
    <row r="256" spans="1:16" ht="37.5" customHeight="1">
      <c r="A256" s="86"/>
      <c r="B256" s="29" t="s">
        <v>383</v>
      </c>
      <c r="C256" s="53">
        <v>992</v>
      </c>
      <c r="D256" s="91" t="s">
        <v>113</v>
      </c>
      <c r="E256" s="91" t="s">
        <v>80</v>
      </c>
      <c r="F256" s="91" t="s">
        <v>319</v>
      </c>
      <c r="G256" s="92"/>
      <c r="H256" s="61">
        <f>SUM(H257)</f>
        <v>31906.8</v>
      </c>
      <c r="I256" s="61">
        <f>SUM(I257)</f>
        <v>-782</v>
      </c>
      <c r="J256" s="61">
        <f>SUM(J257)</f>
        <v>-782</v>
      </c>
      <c r="K256" s="61">
        <f>SUM(K257)</f>
        <v>0</v>
      </c>
      <c r="L256" s="61">
        <f>SUM(L257)</f>
        <v>31124.8</v>
      </c>
      <c r="M256" s="116"/>
      <c r="P256" s="77"/>
    </row>
    <row r="257" spans="1:34" ht="48" customHeight="1">
      <c r="A257" s="86"/>
      <c r="B257" s="90" t="s">
        <v>375</v>
      </c>
      <c r="C257" s="53">
        <v>992</v>
      </c>
      <c r="D257" s="91" t="s">
        <v>113</v>
      </c>
      <c r="E257" s="91" t="s">
        <v>80</v>
      </c>
      <c r="F257" s="91" t="s">
        <v>320</v>
      </c>
      <c r="G257" s="92"/>
      <c r="H257" s="61">
        <f aca="true" t="shared" si="26" ref="H257:L259">SUM(H258)</f>
        <v>31906.8</v>
      </c>
      <c r="I257" s="61">
        <f t="shared" si="26"/>
        <v>-782</v>
      </c>
      <c r="J257" s="61">
        <f t="shared" si="26"/>
        <v>-782</v>
      </c>
      <c r="K257" s="61">
        <f t="shared" si="26"/>
        <v>0</v>
      </c>
      <c r="L257" s="61">
        <f t="shared" si="26"/>
        <v>31124.8</v>
      </c>
      <c r="M257" s="61">
        <f aca="true" t="shared" si="27" ref="M257:AH257">SUM(M258+M260)</f>
        <v>0</v>
      </c>
      <c r="N257" s="61">
        <f t="shared" si="27"/>
        <v>0</v>
      </c>
      <c r="O257" s="61">
        <f t="shared" si="27"/>
        <v>0</v>
      </c>
      <c r="P257" s="61">
        <f t="shared" si="27"/>
        <v>0</v>
      </c>
      <c r="Q257" s="61">
        <f t="shared" si="27"/>
        <v>0</v>
      </c>
      <c r="R257" s="61">
        <f t="shared" si="27"/>
        <v>0</v>
      </c>
      <c r="S257" s="61">
        <f t="shared" si="27"/>
        <v>0</v>
      </c>
      <c r="T257" s="61">
        <f t="shared" si="27"/>
        <v>0</v>
      </c>
      <c r="U257" s="61">
        <f t="shared" si="27"/>
        <v>0</v>
      </c>
      <c r="V257" s="61">
        <f t="shared" si="27"/>
        <v>0</v>
      </c>
      <c r="W257" s="61">
        <f t="shared" si="27"/>
        <v>0</v>
      </c>
      <c r="X257" s="61">
        <f t="shared" si="27"/>
        <v>0</v>
      </c>
      <c r="Y257" s="61">
        <f t="shared" si="27"/>
        <v>0</v>
      </c>
      <c r="Z257" s="61">
        <f t="shared" si="27"/>
        <v>0</v>
      </c>
      <c r="AA257" s="61">
        <f t="shared" si="27"/>
        <v>0</v>
      </c>
      <c r="AB257" s="61">
        <f t="shared" si="27"/>
        <v>0</v>
      </c>
      <c r="AC257" s="61">
        <f t="shared" si="27"/>
        <v>0</v>
      </c>
      <c r="AD257" s="61">
        <f t="shared" si="27"/>
        <v>0</v>
      </c>
      <c r="AE257" s="61">
        <f t="shared" si="27"/>
        <v>0</v>
      </c>
      <c r="AF257" s="61">
        <f t="shared" si="27"/>
        <v>0</v>
      </c>
      <c r="AG257" s="61">
        <f t="shared" si="27"/>
        <v>0</v>
      </c>
      <c r="AH257" s="61">
        <f t="shared" si="27"/>
        <v>0</v>
      </c>
    </row>
    <row r="258" spans="1:16" ht="48.75" customHeight="1">
      <c r="A258" s="86"/>
      <c r="B258" s="95" t="s">
        <v>86</v>
      </c>
      <c r="C258" s="53">
        <v>992</v>
      </c>
      <c r="D258" s="91" t="s">
        <v>113</v>
      </c>
      <c r="E258" s="91" t="s">
        <v>80</v>
      </c>
      <c r="F258" s="91" t="s">
        <v>320</v>
      </c>
      <c r="G258" s="92" t="s">
        <v>84</v>
      </c>
      <c r="H258" s="61">
        <v>31906.8</v>
      </c>
      <c r="I258" s="61">
        <f>SUM(J258+K258)</f>
        <v>-782</v>
      </c>
      <c r="J258" s="61">
        <v>-782</v>
      </c>
      <c r="K258" s="61">
        <v>0</v>
      </c>
      <c r="L258" s="61">
        <f>SUM(H258+I258)</f>
        <v>31124.8</v>
      </c>
      <c r="M258" s="116"/>
      <c r="P258" s="77"/>
    </row>
    <row r="259" spans="1:16" ht="95.25" customHeight="1" hidden="1">
      <c r="A259" s="86"/>
      <c r="B259" s="90" t="s">
        <v>624</v>
      </c>
      <c r="C259" s="53">
        <v>992</v>
      </c>
      <c r="D259" s="91" t="s">
        <v>113</v>
      </c>
      <c r="E259" s="91" t="s">
        <v>80</v>
      </c>
      <c r="F259" s="91" t="s">
        <v>623</v>
      </c>
      <c r="G259" s="92"/>
      <c r="H259" s="61">
        <f t="shared" si="26"/>
        <v>0</v>
      </c>
      <c r="I259" s="61">
        <f t="shared" si="26"/>
        <v>0</v>
      </c>
      <c r="J259" s="61">
        <f t="shared" si="26"/>
        <v>0</v>
      </c>
      <c r="K259" s="61">
        <f t="shared" si="26"/>
        <v>0</v>
      </c>
      <c r="L259" s="61">
        <f t="shared" si="26"/>
        <v>0</v>
      </c>
      <c r="M259" s="116"/>
      <c r="P259" s="77"/>
    </row>
    <row r="260" spans="1:16" ht="54" customHeight="1" hidden="1">
      <c r="A260" s="86"/>
      <c r="B260" s="95" t="s">
        <v>86</v>
      </c>
      <c r="C260" s="53">
        <v>992</v>
      </c>
      <c r="D260" s="91" t="s">
        <v>113</v>
      </c>
      <c r="E260" s="91" t="s">
        <v>80</v>
      </c>
      <c r="F260" s="91" t="s">
        <v>623</v>
      </c>
      <c r="G260" s="92" t="s">
        <v>84</v>
      </c>
      <c r="H260" s="61">
        <v>0</v>
      </c>
      <c r="I260" s="61">
        <f>SUM(J260+K260)</f>
        <v>0</v>
      </c>
      <c r="J260" s="61">
        <v>0</v>
      </c>
      <c r="K260" s="61">
        <v>0</v>
      </c>
      <c r="L260" s="61">
        <f>SUM(H260+I260)</f>
        <v>0</v>
      </c>
      <c r="M260" s="116"/>
      <c r="P260" s="77"/>
    </row>
    <row r="261" spans="1:16" ht="49.5" customHeight="1">
      <c r="A261" s="86"/>
      <c r="B261" s="95" t="s">
        <v>323</v>
      </c>
      <c r="C261" s="53">
        <v>992</v>
      </c>
      <c r="D261" s="91" t="s">
        <v>113</v>
      </c>
      <c r="E261" s="91" t="s">
        <v>80</v>
      </c>
      <c r="F261" s="91" t="s">
        <v>324</v>
      </c>
      <c r="G261" s="92"/>
      <c r="H261" s="61">
        <f>SUM(H262)</f>
        <v>9452.6</v>
      </c>
      <c r="I261" s="61">
        <f>SUM(I262)</f>
        <v>129.9</v>
      </c>
      <c r="J261" s="61">
        <f>SUM(J262)</f>
        <v>129.9</v>
      </c>
      <c r="K261" s="61">
        <f>SUM(K262)</f>
        <v>0</v>
      </c>
      <c r="L261" s="61">
        <f>SUM(L262)</f>
        <v>9452.6</v>
      </c>
      <c r="M261" s="116"/>
      <c r="P261" s="77"/>
    </row>
    <row r="262" spans="1:16" ht="47.25">
      <c r="A262" s="86"/>
      <c r="B262" s="90" t="s">
        <v>376</v>
      </c>
      <c r="C262" s="53">
        <v>992</v>
      </c>
      <c r="D262" s="91" t="s">
        <v>113</v>
      </c>
      <c r="E262" s="91" t="s">
        <v>80</v>
      </c>
      <c r="F262" s="91" t="s">
        <v>325</v>
      </c>
      <c r="G262" s="92"/>
      <c r="H262" s="61">
        <f>SUM(H263)</f>
        <v>9452.6</v>
      </c>
      <c r="I262" s="61">
        <f>SUM(J262+K263)</f>
        <v>129.9</v>
      </c>
      <c r="J262" s="61">
        <f>SUM(J263)</f>
        <v>129.9</v>
      </c>
      <c r="K262" s="61">
        <f>SUM(K263)</f>
        <v>0</v>
      </c>
      <c r="L262" s="61">
        <f>SUM(L263)</f>
        <v>9452.6</v>
      </c>
      <c r="M262" s="116"/>
      <c r="P262" s="77"/>
    </row>
    <row r="263" spans="1:16" ht="51.75" customHeight="1">
      <c r="A263" s="86"/>
      <c r="B263" s="95" t="s">
        <v>86</v>
      </c>
      <c r="C263" s="53">
        <v>992</v>
      </c>
      <c r="D263" s="91" t="s">
        <v>113</v>
      </c>
      <c r="E263" s="91" t="s">
        <v>80</v>
      </c>
      <c r="F263" s="91" t="s">
        <v>325</v>
      </c>
      <c r="G263" s="92" t="s">
        <v>84</v>
      </c>
      <c r="H263" s="61">
        <v>9452.6</v>
      </c>
      <c r="I263" s="61">
        <v>0</v>
      </c>
      <c r="J263" s="93">
        <v>129.9</v>
      </c>
      <c r="K263" s="61">
        <v>0</v>
      </c>
      <c r="L263" s="61">
        <f>SUM(H263+I263)</f>
        <v>9452.6</v>
      </c>
      <c r="M263" s="116"/>
      <c r="P263" s="77"/>
    </row>
    <row r="264" spans="1:16" ht="30.75" customHeight="1">
      <c r="A264" s="86"/>
      <c r="B264" s="90" t="s">
        <v>326</v>
      </c>
      <c r="C264" s="53">
        <v>992</v>
      </c>
      <c r="D264" s="91" t="s">
        <v>113</v>
      </c>
      <c r="E264" s="91" t="s">
        <v>80</v>
      </c>
      <c r="F264" s="91" t="s">
        <v>327</v>
      </c>
      <c r="G264" s="92"/>
      <c r="H264" s="61">
        <f>SUM(H265+H267)</f>
        <v>22710.2</v>
      </c>
      <c r="I264" s="61">
        <f>SUM(I265+I267)</f>
        <v>-4552.8</v>
      </c>
      <c r="J264" s="61">
        <f>SUM(J265+J267)</f>
        <v>-4552.8</v>
      </c>
      <c r="K264" s="61">
        <f>SUM(K265+K267)</f>
        <v>0</v>
      </c>
      <c r="L264" s="61">
        <f>SUM(L265+L267)</f>
        <v>18157.4</v>
      </c>
      <c r="M264" s="116"/>
      <c r="P264" s="77"/>
    </row>
    <row r="265" spans="1:16" ht="31.5">
      <c r="A265" s="86"/>
      <c r="B265" s="90" t="s">
        <v>61</v>
      </c>
      <c r="C265" s="53">
        <v>992</v>
      </c>
      <c r="D265" s="91" t="s">
        <v>113</v>
      </c>
      <c r="E265" s="91" t="s">
        <v>80</v>
      </c>
      <c r="F265" s="91" t="s">
        <v>328</v>
      </c>
      <c r="G265" s="92"/>
      <c r="H265" s="61">
        <f>SUM(H266)</f>
        <v>7476.8</v>
      </c>
      <c r="I265" s="61">
        <f>SUM(J265+K266)</f>
        <v>-4552.8</v>
      </c>
      <c r="J265" s="61">
        <f>SUM(J266)</f>
        <v>-4552.8</v>
      </c>
      <c r="K265" s="61">
        <f>SUM(K266)</f>
        <v>0</v>
      </c>
      <c r="L265" s="61">
        <f>SUM(L266)</f>
        <v>2924</v>
      </c>
      <c r="M265" s="116"/>
      <c r="P265" s="77"/>
    </row>
    <row r="266" spans="1:16" ht="47.25">
      <c r="A266" s="86"/>
      <c r="B266" s="90" t="s">
        <v>9</v>
      </c>
      <c r="C266" s="53">
        <v>992</v>
      </c>
      <c r="D266" s="91" t="s">
        <v>113</v>
      </c>
      <c r="E266" s="91" t="s">
        <v>80</v>
      </c>
      <c r="F266" s="91" t="s">
        <v>328</v>
      </c>
      <c r="G266" s="92" t="s">
        <v>83</v>
      </c>
      <c r="H266" s="61">
        <v>7476.8</v>
      </c>
      <c r="I266" s="61">
        <f>SUM(J266+K269)</f>
        <v>-4552.8</v>
      </c>
      <c r="J266" s="93">
        <v>-4552.8</v>
      </c>
      <c r="K266" s="61">
        <f>SUM(K269)</f>
        <v>0</v>
      </c>
      <c r="L266" s="61">
        <f>SUM(H266+I266)</f>
        <v>2924</v>
      </c>
      <c r="M266" s="116"/>
      <c r="P266" s="77"/>
    </row>
    <row r="267" spans="1:16" ht="94.5">
      <c r="A267" s="86"/>
      <c r="B267" s="90" t="s">
        <v>624</v>
      </c>
      <c r="C267" s="53">
        <v>992</v>
      </c>
      <c r="D267" s="91" t="s">
        <v>113</v>
      </c>
      <c r="E267" s="91" t="s">
        <v>80</v>
      </c>
      <c r="F267" s="91" t="s">
        <v>630</v>
      </c>
      <c r="G267" s="92"/>
      <c r="H267" s="61">
        <f>SUM(H268)</f>
        <v>15233.4</v>
      </c>
      <c r="I267" s="61">
        <f>SUM(I268)</f>
        <v>0</v>
      </c>
      <c r="J267" s="61">
        <f>SUM(J268)</f>
        <v>0</v>
      </c>
      <c r="K267" s="61">
        <f>SUM(K268)</f>
        <v>0</v>
      </c>
      <c r="L267" s="61">
        <f>SUM(L268)</f>
        <v>15233.4</v>
      </c>
      <c r="M267" s="116"/>
      <c r="P267" s="77"/>
    </row>
    <row r="268" spans="1:16" ht="30.75" customHeight="1">
      <c r="A268" s="86"/>
      <c r="B268" s="29" t="s">
        <v>9</v>
      </c>
      <c r="C268" s="53">
        <v>992</v>
      </c>
      <c r="D268" s="91" t="s">
        <v>113</v>
      </c>
      <c r="E268" s="91" t="s">
        <v>80</v>
      </c>
      <c r="F268" s="91" t="s">
        <v>630</v>
      </c>
      <c r="G268" s="92" t="s">
        <v>83</v>
      </c>
      <c r="H268" s="61">
        <v>15233.4</v>
      </c>
      <c r="I268" s="61">
        <f>SUM(J268+K268)</f>
        <v>0</v>
      </c>
      <c r="J268" s="61">
        <v>0</v>
      </c>
      <c r="K268" s="61">
        <v>0</v>
      </c>
      <c r="L268" s="61">
        <f>SUM(H268+I268)</f>
        <v>15233.4</v>
      </c>
      <c r="M268" s="116"/>
      <c r="P268" s="77"/>
    </row>
    <row r="269" spans="1:16" ht="19.5" customHeight="1">
      <c r="A269" s="86"/>
      <c r="B269" s="90" t="s">
        <v>22</v>
      </c>
      <c r="C269" s="53">
        <v>992</v>
      </c>
      <c r="D269" s="91" t="s">
        <v>113</v>
      </c>
      <c r="E269" s="91" t="s">
        <v>80</v>
      </c>
      <c r="F269" s="91" t="s">
        <v>329</v>
      </c>
      <c r="G269" s="92"/>
      <c r="H269" s="61">
        <f aca="true" t="shared" si="28" ref="H269:J271">SUM(H270)</f>
        <v>9274.9</v>
      </c>
      <c r="I269" s="61">
        <f t="shared" si="28"/>
        <v>0</v>
      </c>
      <c r="J269" s="61">
        <f t="shared" si="28"/>
        <v>0</v>
      </c>
      <c r="K269" s="93">
        <v>0</v>
      </c>
      <c r="L269" s="61">
        <f>SUM(H269+I269)</f>
        <v>9274.9</v>
      </c>
      <c r="M269" s="116"/>
      <c r="P269" s="77"/>
    </row>
    <row r="270" spans="1:16" ht="37.5" customHeight="1">
      <c r="A270" s="86"/>
      <c r="B270" s="90" t="s">
        <v>330</v>
      </c>
      <c r="C270" s="53">
        <v>992</v>
      </c>
      <c r="D270" s="91" t="s">
        <v>113</v>
      </c>
      <c r="E270" s="91" t="s">
        <v>80</v>
      </c>
      <c r="F270" s="91" t="s">
        <v>331</v>
      </c>
      <c r="G270" s="92"/>
      <c r="H270" s="61">
        <f t="shared" si="28"/>
        <v>9274.9</v>
      </c>
      <c r="I270" s="61">
        <f t="shared" si="28"/>
        <v>0</v>
      </c>
      <c r="J270" s="61">
        <f t="shared" si="28"/>
        <v>0</v>
      </c>
      <c r="K270" s="61">
        <f>SUM(K271)</f>
        <v>0</v>
      </c>
      <c r="L270" s="61">
        <f>SUM(L271)</f>
        <v>9274.9</v>
      </c>
      <c r="M270" s="116"/>
      <c r="P270" s="77"/>
    </row>
    <row r="271" spans="1:16" ht="44.25" customHeight="1">
      <c r="A271" s="86"/>
      <c r="B271" s="90" t="s">
        <v>148</v>
      </c>
      <c r="C271" s="53">
        <v>992</v>
      </c>
      <c r="D271" s="91" t="s">
        <v>113</v>
      </c>
      <c r="E271" s="91" t="s">
        <v>80</v>
      </c>
      <c r="F271" s="91" t="s">
        <v>332</v>
      </c>
      <c r="G271" s="92"/>
      <c r="H271" s="61">
        <f t="shared" si="28"/>
        <v>9274.9</v>
      </c>
      <c r="I271" s="61">
        <f t="shared" si="28"/>
        <v>0</v>
      </c>
      <c r="J271" s="61">
        <f t="shared" si="28"/>
        <v>0</v>
      </c>
      <c r="K271" s="61">
        <f>SUM(K272)</f>
        <v>0</v>
      </c>
      <c r="L271" s="61">
        <f>SUM(L272)</f>
        <v>9274.9</v>
      </c>
      <c r="M271" s="116"/>
      <c r="P271" s="77"/>
    </row>
    <row r="272" spans="1:16" ht="19.5" customHeight="1">
      <c r="A272" s="86"/>
      <c r="B272" s="95" t="s">
        <v>90</v>
      </c>
      <c r="C272" s="53">
        <v>992</v>
      </c>
      <c r="D272" s="91" t="s">
        <v>113</v>
      </c>
      <c r="E272" s="91" t="s">
        <v>80</v>
      </c>
      <c r="F272" s="91" t="s">
        <v>332</v>
      </c>
      <c r="G272" s="92" t="s">
        <v>89</v>
      </c>
      <c r="H272" s="61">
        <v>9274.9</v>
      </c>
      <c r="I272" s="61">
        <f>SUM(J272)</f>
        <v>0</v>
      </c>
      <c r="J272" s="12">
        <v>0</v>
      </c>
      <c r="K272" s="61"/>
      <c r="L272" s="61">
        <f>SUM(H272+I272)</f>
        <v>9274.9</v>
      </c>
      <c r="M272" s="116"/>
      <c r="P272" s="77"/>
    </row>
    <row r="273" spans="1:16" ht="15.75">
      <c r="A273" s="86" t="s">
        <v>140</v>
      </c>
      <c r="B273" s="97" t="s">
        <v>114</v>
      </c>
      <c r="C273" s="49">
        <v>992</v>
      </c>
      <c r="D273" s="88" t="s">
        <v>115</v>
      </c>
      <c r="E273" s="88"/>
      <c r="F273" s="88"/>
      <c r="G273" s="89"/>
      <c r="H273" s="85">
        <f>SUM(H274+H287)</f>
        <v>10056.6</v>
      </c>
      <c r="I273" s="85">
        <f>SUM(I274+I287)</f>
        <v>97.4</v>
      </c>
      <c r="J273" s="85">
        <f>SUM(J274+J287)</f>
        <v>97.4</v>
      </c>
      <c r="K273" s="33">
        <f>SUM(K274+K287)</f>
        <v>0</v>
      </c>
      <c r="L273" s="87">
        <f>SUM(H273+I273)</f>
        <v>10154</v>
      </c>
      <c r="M273" s="116"/>
      <c r="P273" s="77"/>
    </row>
    <row r="274" spans="1:16" ht="18" customHeight="1">
      <c r="A274" s="83"/>
      <c r="B274" s="96" t="s">
        <v>116</v>
      </c>
      <c r="C274" s="53">
        <v>992</v>
      </c>
      <c r="D274" s="91" t="s">
        <v>115</v>
      </c>
      <c r="E274" s="91" t="s">
        <v>106</v>
      </c>
      <c r="F274" s="91"/>
      <c r="G274" s="92"/>
      <c r="H274" s="61">
        <f>SUM(H275)</f>
        <v>1829.4</v>
      </c>
      <c r="I274" s="61">
        <f aca="true" t="shared" si="29" ref="I274:I282">SUM(J274+K275)</f>
        <v>97.4</v>
      </c>
      <c r="J274" s="61">
        <f>SUM(J275)</f>
        <v>97.4</v>
      </c>
      <c r="K274" s="61">
        <v>0</v>
      </c>
      <c r="L274" s="61">
        <f>SUM(H274)</f>
        <v>1829.4</v>
      </c>
      <c r="M274" s="116"/>
      <c r="P274" s="77"/>
    </row>
    <row r="275" spans="1:16" ht="55.5" customHeight="1">
      <c r="A275" s="86"/>
      <c r="B275" s="90" t="s">
        <v>40</v>
      </c>
      <c r="C275" s="53">
        <v>992</v>
      </c>
      <c r="D275" s="91" t="s">
        <v>115</v>
      </c>
      <c r="E275" s="91" t="s">
        <v>106</v>
      </c>
      <c r="F275" s="91" t="s">
        <v>334</v>
      </c>
      <c r="G275" s="92"/>
      <c r="H275" s="61">
        <f>SUM(H276+H280)</f>
        <v>1829.4</v>
      </c>
      <c r="I275" s="61">
        <f t="shared" si="29"/>
        <v>97.4</v>
      </c>
      <c r="J275" s="61">
        <f>SUM(J276+J280)</f>
        <v>97.4</v>
      </c>
      <c r="K275" s="61">
        <f>SUM(K276+K281)</f>
        <v>0</v>
      </c>
      <c r="L275" s="61">
        <f>SUM(H274+I274)</f>
        <v>1926.8000000000002</v>
      </c>
      <c r="M275" s="116"/>
      <c r="P275" s="77"/>
    </row>
    <row r="276" spans="1:16" ht="31.5">
      <c r="A276" s="86"/>
      <c r="B276" s="90" t="s">
        <v>179</v>
      </c>
      <c r="C276" s="53">
        <v>992</v>
      </c>
      <c r="D276" s="91" t="s">
        <v>115</v>
      </c>
      <c r="E276" s="91" t="s">
        <v>106</v>
      </c>
      <c r="F276" s="91" t="s">
        <v>335</v>
      </c>
      <c r="G276" s="92"/>
      <c r="H276" s="61">
        <f>SUM(H279)</f>
        <v>1196.4</v>
      </c>
      <c r="I276" s="61">
        <f t="shared" si="29"/>
        <v>97.4</v>
      </c>
      <c r="J276" s="61">
        <f>SUM(J278)</f>
        <v>97.4</v>
      </c>
      <c r="K276" s="61">
        <f>SUM(K277+K281)</f>
        <v>0</v>
      </c>
      <c r="L276" s="61">
        <f>SUM(H276+I276)</f>
        <v>1293.8000000000002</v>
      </c>
      <c r="M276" s="116"/>
      <c r="P276" s="77"/>
    </row>
    <row r="277" spans="1:16" ht="31.5">
      <c r="A277" s="86"/>
      <c r="B277" s="90" t="s">
        <v>336</v>
      </c>
      <c r="C277" s="53">
        <v>992</v>
      </c>
      <c r="D277" s="91" t="s">
        <v>115</v>
      </c>
      <c r="E277" s="91" t="s">
        <v>106</v>
      </c>
      <c r="F277" s="91" t="s">
        <v>337</v>
      </c>
      <c r="G277" s="92"/>
      <c r="H277" s="61">
        <f>SUM(H278)</f>
        <v>1196.4</v>
      </c>
      <c r="I277" s="61">
        <f t="shared" si="29"/>
        <v>97.4</v>
      </c>
      <c r="J277" s="61">
        <f aca="true" t="shared" si="30" ref="J277:L279">SUM(J278)</f>
        <v>97.4</v>
      </c>
      <c r="K277" s="61">
        <f>SUM(K279)</f>
        <v>0</v>
      </c>
      <c r="L277" s="61">
        <f>SUM(H277)</f>
        <v>1196.4</v>
      </c>
      <c r="M277" s="116"/>
      <c r="P277" s="77"/>
    </row>
    <row r="278" spans="1:16" ht="47.25">
      <c r="A278" s="86"/>
      <c r="B278" s="90" t="s">
        <v>146</v>
      </c>
      <c r="C278" s="53">
        <v>992</v>
      </c>
      <c r="D278" s="91" t="s">
        <v>115</v>
      </c>
      <c r="E278" s="91" t="s">
        <v>106</v>
      </c>
      <c r="F278" s="91" t="s">
        <v>549</v>
      </c>
      <c r="G278" s="92"/>
      <c r="H278" s="61">
        <f>SUM(H279)</f>
        <v>1196.4</v>
      </c>
      <c r="I278" s="61">
        <f t="shared" si="29"/>
        <v>97.4</v>
      </c>
      <c r="J278" s="61">
        <f t="shared" si="30"/>
        <v>97.4</v>
      </c>
      <c r="K278" s="61">
        <f t="shared" si="30"/>
        <v>0</v>
      </c>
      <c r="L278" s="61">
        <f t="shared" si="30"/>
        <v>1293.8000000000002</v>
      </c>
      <c r="M278" s="116"/>
      <c r="P278" s="77"/>
    </row>
    <row r="279" spans="1:16" ht="31.5">
      <c r="A279" s="86"/>
      <c r="B279" s="90" t="s">
        <v>87</v>
      </c>
      <c r="C279" s="53">
        <v>992</v>
      </c>
      <c r="D279" s="91" t="s">
        <v>115</v>
      </c>
      <c r="E279" s="91" t="s">
        <v>106</v>
      </c>
      <c r="F279" s="91" t="s">
        <v>549</v>
      </c>
      <c r="G279" s="92" t="s">
        <v>88</v>
      </c>
      <c r="H279" s="61">
        <v>1196.4</v>
      </c>
      <c r="I279" s="61">
        <f t="shared" si="29"/>
        <v>97.4</v>
      </c>
      <c r="J279" s="93">
        <v>97.4</v>
      </c>
      <c r="K279" s="61">
        <f t="shared" si="30"/>
        <v>0</v>
      </c>
      <c r="L279" s="61">
        <f>SUM(H279+I279)</f>
        <v>1293.8000000000002</v>
      </c>
      <c r="M279" s="116"/>
      <c r="P279" s="77"/>
    </row>
    <row r="280" spans="1:16" ht="31.5">
      <c r="A280" s="86"/>
      <c r="B280" s="90" t="s">
        <v>103</v>
      </c>
      <c r="C280" s="53">
        <v>992</v>
      </c>
      <c r="D280" s="91" t="s">
        <v>115</v>
      </c>
      <c r="E280" s="91" t="s">
        <v>106</v>
      </c>
      <c r="F280" s="91" t="s">
        <v>338</v>
      </c>
      <c r="G280" s="92"/>
      <c r="H280" s="61">
        <f>SUM(H282+H285)</f>
        <v>633</v>
      </c>
      <c r="I280" s="61">
        <f t="shared" si="29"/>
        <v>0</v>
      </c>
      <c r="J280" s="61">
        <f>SUM(J285+J282)</f>
        <v>0</v>
      </c>
      <c r="K280" s="93">
        <v>0</v>
      </c>
      <c r="L280" s="93">
        <f>SUM(H280+I280)</f>
        <v>633</v>
      </c>
      <c r="M280" s="116"/>
      <c r="P280" s="77"/>
    </row>
    <row r="281" spans="1:16" ht="31.5">
      <c r="A281" s="86"/>
      <c r="B281" s="90" t="s">
        <v>339</v>
      </c>
      <c r="C281" s="53">
        <v>992</v>
      </c>
      <c r="D281" s="91" t="s">
        <v>115</v>
      </c>
      <c r="E281" s="91" t="s">
        <v>106</v>
      </c>
      <c r="F281" s="91" t="s">
        <v>340</v>
      </c>
      <c r="G281" s="92"/>
      <c r="H281" s="61">
        <f>SUM(H282)</f>
        <v>150</v>
      </c>
      <c r="I281" s="61">
        <f t="shared" si="29"/>
        <v>0</v>
      </c>
      <c r="J281" s="93">
        <f>SUM(J282)</f>
        <v>0</v>
      </c>
      <c r="K281" s="61">
        <f>SUM(K286)</f>
        <v>0</v>
      </c>
      <c r="L281" s="61">
        <f>SUM(L283)</f>
        <v>150</v>
      </c>
      <c r="M281" s="116"/>
      <c r="P281" s="77"/>
    </row>
    <row r="282" spans="1:16" ht="33" customHeight="1">
      <c r="A282" s="86"/>
      <c r="B282" s="90" t="s">
        <v>101</v>
      </c>
      <c r="C282" s="53">
        <v>992</v>
      </c>
      <c r="D282" s="91" t="s">
        <v>115</v>
      </c>
      <c r="E282" s="91" t="s">
        <v>106</v>
      </c>
      <c r="F282" s="91" t="s">
        <v>341</v>
      </c>
      <c r="G282" s="92"/>
      <c r="H282" s="61">
        <f>SUM(H283)</f>
        <v>150</v>
      </c>
      <c r="I282" s="61">
        <f t="shared" si="29"/>
        <v>0</v>
      </c>
      <c r="J282" s="93">
        <f>SUM(J283)</f>
        <v>0</v>
      </c>
      <c r="K282" s="93">
        <v>0</v>
      </c>
      <c r="L282" s="93">
        <f>SUM(H281+I281)</f>
        <v>150</v>
      </c>
      <c r="M282" s="116"/>
      <c r="P282" s="77"/>
    </row>
    <row r="283" spans="1:16" ht="31.5">
      <c r="A283" s="86"/>
      <c r="B283" s="90" t="s">
        <v>87</v>
      </c>
      <c r="C283" s="53">
        <v>992</v>
      </c>
      <c r="D283" s="91" t="s">
        <v>115</v>
      </c>
      <c r="E283" s="91" t="s">
        <v>106</v>
      </c>
      <c r="F283" s="91" t="s">
        <v>341</v>
      </c>
      <c r="G283" s="92" t="s">
        <v>88</v>
      </c>
      <c r="H283" s="61">
        <v>150</v>
      </c>
      <c r="I283" s="61">
        <f>SUM(J283)</f>
        <v>0</v>
      </c>
      <c r="J283" s="93">
        <v>0</v>
      </c>
      <c r="K283" s="93">
        <v>0</v>
      </c>
      <c r="L283" s="93">
        <f>SUM(H282+I282)</f>
        <v>150</v>
      </c>
      <c r="M283" s="116"/>
      <c r="P283" s="77"/>
    </row>
    <row r="284" spans="1:16" ht="31.5">
      <c r="A284" s="86"/>
      <c r="B284" s="90" t="s">
        <v>342</v>
      </c>
      <c r="C284" s="53">
        <v>992</v>
      </c>
      <c r="D284" s="91" t="s">
        <v>115</v>
      </c>
      <c r="E284" s="91" t="s">
        <v>106</v>
      </c>
      <c r="F284" s="91" t="s">
        <v>343</v>
      </c>
      <c r="G284" s="92"/>
      <c r="H284" s="61">
        <f>SUM(H285)</f>
        <v>483</v>
      </c>
      <c r="I284" s="61">
        <f>SUM(J284+K285)</f>
        <v>0</v>
      </c>
      <c r="J284" s="93">
        <f>SUM(J285)</f>
        <v>0</v>
      </c>
      <c r="K284" s="93">
        <v>0</v>
      </c>
      <c r="L284" s="93">
        <f>SUM(H284+I284)</f>
        <v>483</v>
      </c>
      <c r="M284" s="116"/>
      <c r="P284" s="77"/>
    </row>
    <row r="285" spans="1:16" ht="47.25">
      <c r="A285" s="86"/>
      <c r="B285" s="90" t="s">
        <v>193</v>
      </c>
      <c r="C285" s="53">
        <v>992</v>
      </c>
      <c r="D285" s="91" t="s">
        <v>115</v>
      </c>
      <c r="E285" s="91" t="s">
        <v>106</v>
      </c>
      <c r="F285" s="91" t="s">
        <v>344</v>
      </c>
      <c r="G285" s="92"/>
      <c r="H285" s="61">
        <f>SUM(H286)</f>
        <v>483</v>
      </c>
      <c r="I285" s="61">
        <f>SUM(J285+K286)</f>
        <v>0</v>
      </c>
      <c r="J285" s="93">
        <f>SUM(J286)</f>
        <v>0</v>
      </c>
      <c r="K285" s="93">
        <f>SUM(K286)</f>
        <v>0</v>
      </c>
      <c r="L285" s="93">
        <f>SUM(H284+I284)</f>
        <v>483</v>
      </c>
      <c r="M285" s="116"/>
      <c r="P285" s="77"/>
    </row>
    <row r="286" spans="1:16" ht="31.5">
      <c r="A286" s="86"/>
      <c r="B286" s="90" t="s">
        <v>87</v>
      </c>
      <c r="C286" s="53">
        <v>992</v>
      </c>
      <c r="D286" s="91" t="s">
        <v>115</v>
      </c>
      <c r="E286" s="91" t="s">
        <v>106</v>
      </c>
      <c r="F286" s="91" t="s">
        <v>344</v>
      </c>
      <c r="G286" s="92" t="s">
        <v>88</v>
      </c>
      <c r="H286" s="61">
        <v>483</v>
      </c>
      <c r="I286" s="61">
        <v>0</v>
      </c>
      <c r="J286" s="93">
        <v>0</v>
      </c>
      <c r="K286" s="93">
        <v>0</v>
      </c>
      <c r="L286" s="93">
        <f>SUM(H285+I285)</f>
        <v>483</v>
      </c>
      <c r="M286" s="116"/>
      <c r="P286" s="77"/>
    </row>
    <row r="287" spans="1:16" ht="15.75">
      <c r="A287" s="86"/>
      <c r="B287" s="90" t="s">
        <v>387</v>
      </c>
      <c r="C287" s="53">
        <v>992</v>
      </c>
      <c r="D287" s="91" t="s">
        <v>115</v>
      </c>
      <c r="E287" s="91" t="s">
        <v>104</v>
      </c>
      <c r="F287" s="91"/>
      <c r="G287" s="92"/>
      <c r="H287" s="61">
        <f>SUM(H288)</f>
        <v>8227.2</v>
      </c>
      <c r="I287" s="61">
        <f aca="true" t="shared" si="31" ref="I287:I292">SUM(J287+K287)</f>
        <v>0</v>
      </c>
      <c r="J287" s="61">
        <f>SUM(J288)</f>
        <v>0</v>
      </c>
      <c r="K287" s="93">
        <f>SUM(K288)</f>
        <v>0</v>
      </c>
      <c r="L287" s="93">
        <f>SUM(H287+I287)</f>
        <v>8227.2</v>
      </c>
      <c r="M287" s="116"/>
      <c r="P287" s="77"/>
    </row>
    <row r="288" spans="1:16" ht="47.25">
      <c r="A288" s="86"/>
      <c r="B288" s="42" t="s">
        <v>41</v>
      </c>
      <c r="C288" s="53">
        <v>992</v>
      </c>
      <c r="D288" s="91" t="s">
        <v>115</v>
      </c>
      <c r="E288" s="91" t="s">
        <v>104</v>
      </c>
      <c r="F288" s="100" t="s">
        <v>345</v>
      </c>
      <c r="G288" s="92"/>
      <c r="H288" s="61">
        <f aca="true" t="shared" si="32" ref="H288:L290">SUM(H289)</f>
        <v>8227.2</v>
      </c>
      <c r="I288" s="61">
        <f t="shared" si="31"/>
        <v>0</v>
      </c>
      <c r="J288" s="93">
        <f t="shared" si="32"/>
        <v>0</v>
      </c>
      <c r="K288" s="61">
        <f>SUM(K289)</f>
        <v>0</v>
      </c>
      <c r="L288" s="61">
        <f>SUM(L289)</f>
        <v>8227.2</v>
      </c>
      <c r="M288" s="116"/>
      <c r="P288" s="77"/>
    </row>
    <row r="289" spans="1:16" ht="36.75" customHeight="1">
      <c r="A289" s="86"/>
      <c r="B289" s="42" t="s">
        <v>52</v>
      </c>
      <c r="C289" s="53">
        <v>992</v>
      </c>
      <c r="D289" s="91" t="s">
        <v>115</v>
      </c>
      <c r="E289" s="91" t="s">
        <v>104</v>
      </c>
      <c r="F289" s="100" t="s">
        <v>346</v>
      </c>
      <c r="G289" s="92"/>
      <c r="H289" s="61">
        <f t="shared" si="32"/>
        <v>8227.2</v>
      </c>
      <c r="I289" s="61">
        <f t="shared" si="31"/>
        <v>0</v>
      </c>
      <c r="J289" s="61">
        <f t="shared" si="32"/>
        <v>0</v>
      </c>
      <c r="K289" s="93">
        <f t="shared" si="32"/>
        <v>0</v>
      </c>
      <c r="L289" s="61">
        <f t="shared" si="32"/>
        <v>8227.2</v>
      </c>
      <c r="M289" s="116"/>
      <c r="P289" s="77"/>
    </row>
    <row r="290" spans="1:16" ht="51" customHeight="1">
      <c r="A290" s="86"/>
      <c r="B290" s="96" t="s">
        <v>385</v>
      </c>
      <c r="C290" s="53">
        <v>992</v>
      </c>
      <c r="D290" s="91" t="s">
        <v>115</v>
      </c>
      <c r="E290" s="91" t="s">
        <v>104</v>
      </c>
      <c r="F290" s="101" t="s">
        <v>347</v>
      </c>
      <c r="G290" s="92"/>
      <c r="H290" s="61">
        <f aca="true" t="shared" si="33" ref="H290:J291">SUM(H291)</f>
        <v>8227.2</v>
      </c>
      <c r="I290" s="61">
        <f t="shared" si="31"/>
        <v>0</v>
      </c>
      <c r="J290" s="61">
        <f t="shared" si="33"/>
        <v>0</v>
      </c>
      <c r="K290" s="61">
        <f t="shared" si="32"/>
        <v>0</v>
      </c>
      <c r="L290" s="61">
        <f t="shared" si="32"/>
        <v>8227.2</v>
      </c>
      <c r="M290" s="116"/>
      <c r="P290" s="77"/>
    </row>
    <row r="291" spans="1:16" ht="67.5" customHeight="1">
      <c r="A291" s="86"/>
      <c r="B291" s="102" t="s">
        <v>348</v>
      </c>
      <c r="C291" s="53">
        <v>992</v>
      </c>
      <c r="D291" s="91" t="s">
        <v>115</v>
      </c>
      <c r="E291" s="91" t="s">
        <v>104</v>
      </c>
      <c r="F291" s="101" t="s">
        <v>349</v>
      </c>
      <c r="G291" s="92"/>
      <c r="H291" s="61">
        <f t="shared" si="33"/>
        <v>8227.2</v>
      </c>
      <c r="I291" s="61">
        <f t="shared" si="31"/>
        <v>0</v>
      </c>
      <c r="J291" s="93">
        <f t="shared" si="33"/>
        <v>0</v>
      </c>
      <c r="K291" s="61">
        <f>SUM(K292)</f>
        <v>0</v>
      </c>
      <c r="L291" s="61">
        <f>SUM(L292)</f>
        <v>8227.2</v>
      </c>
      <c r="M291" s="116"/>
      <c r="P291" s="77"/>
    </row>
    <row r="292" spans="1:16" ht="31.5">
      <c r="A292" s="86"/>
      <c r="B292" s="90" t="s">
        <v>87</v>
      </c>
      <c r="C292" s="53">
        <v>992</v>
      </c>
      <c r="D292" s="91" t="s">
        <v>115</v>
      </c>
      <c r="E292" s="91" t="s">
        <v>104</v>
      </c>
      <c r="F292" s="101" t="s">
        <v>349</v>
      </c>
      <c r="G292" s="92" t="s">
        <v>88</v>
      </c>
      <c r="H292" s="61">
        <v>8227.2</v>
      </c>
      <c r="I292" s="61">
        <f t="shared" si="31"/>
        <v>0</v>
      </c>
      <c r="J292" s="93">
        <v>0</v>
      </c>
      <c r="K292" s="93">
        <v>0</v>
      </c>
      <c r="L292" s="93">
        <f>SUM(H291+I291)</f>
        <v>8227.2</v>
      </c>
      <c r="M292" s="116"/>
      <c r="P292" s="77"/>
    </row>
    <row r="293" spans="1:16" ht="15.75">
      <c r="A293" s="83" t="s">
        <v>508</v>
      </c>
      <c r="B293" s="97" t="s">
        <v>134</v>
      </c>
      <c r="C293" s="49">
        <v>992</v>
      </c>
      <c r="D293" s="88" t="s">
        <v>111</v>
      </c>
      <c r="E293" s="91"/>
      <c r="F293" s="91"/>
      <c r="G293" s="92"/>
      <c r="H293" s="85">
        <f>SUM(H294)</f>
        <v>21096.3</v>
      </c>
      <c r="I293" s="87">
        <f>SUM(I294)</f>
        <v>75.8</v>
      </c>
      <c r="J293" s="87">
        <f>SUM(J294)</f>
        <v>75.8</v>
      </c>
      <c r="K293" s="87">
        <f>SUM(K294)</f>
        <v>0</v>
      </c>
      <c r="L293" s="87">
        <f>SUM(H293+I293)</f>
        <v>21172.1</v>
      </c>
      <c r="M293" s="116"/>
      <c r="P293" s="77"/>
    </row>
    <row r="294" spans="1:16" ht="20.25" customHeight="1">
      <c r="A294" s="83"/>
      <c r="B294" s="90" t="s">
        <v>64</v>
      </c>
      <c r="C294" s="53">
        <v>992</v>
      </c>
      <c r="D294" s="91" t="s">
        <v>111</v>
      </c>
      <c r="E294" s="91" t="s">
        <v>80</v>
      </c>
      <c r="F294" s="91"/>
      <c r="G294" s="92"/>
      <c r="H294" s="61">
        <f>SUM(H296)</f>
        <v>21096.3</v>
      </c>
      <c r="I294" s="61">
        <f aca="true" t="shared" si="34" ref="I294:K295">SUM(I295)</f>
        <v>75.8</v>
      </c>
      <c r="J294" s="61">
        <f t="shared" si="34"/>
        <v>75.8</v>
      </c>
      <c r="K294" s="87">
        <f>SUM(K295)</f>
        <v>0</v>
      </c>
      <c r="L294" s="93">
        <f>SUM(H293+I293)</f>
        <v>21172.1</v>
      </c>
      <c r="M294" s="116"/>
      <c r="P294" s="77"/>
    </row>
    <row r="295" spans="1:16" ht="33" customHeight="1">
      <c r="A295" s="86"/>
      <c r="B295" s="90" t="s">
        <v>35</v>
      </c>
      <c r="C295" s="53">
        <v>992</v>
      </c>
      <c r="D295" s="91" t="s">
        <v>111</v>
      </c>
      <c r="E295" s="91" t="s">
        <v>80</v>
      </c>
      <c r="F295" s="91" t="s">
        <v>350</v>
      </c>
      <c r="G295" s="92"/>
      <c r="H295" s="61">
        <f>SUM(H296)</f>
        <v>21096.3</v>
      </c>
      <c r="I295" s="61">
        <f t="shared" si="34"/>
        <v>75.8</v>
      </c>
      <c r="J295" s="61">
        <f t="shared" si="34"/>
        <v>75.8</v>
      </c>
      <c r="K295" s="61">
        <f t="shared" si="34"/>
        <v>0</v>
      </c>
      <c r="L295" s="93">
        <f>SUM(H294+I294)</f>
        <v>21172.1</v>
      </c>
      <c r="M295" s="116"/>
      <c r="P295" s="77"/>
    </row>
    <row r="296" spans="1:16" ht="45" customHeight="1">
      <c r="A296" s="86"/>
      <c r="B296" s="90" t="s">
        <v>34</v>
      </c>
      <c r="C296" s="53">
        <v>992</v>
      </c>
      <c r="D296" s="91" t="s">
        <v>111</v>
      </c>
      <c r="E296" s="91" t="s">
        <v>80</v>
      </c>
      <c r="F296" s="91" t="s">
        <v>351</v>
      </c>
      <c r="G296" s="92"/>
      <c r="H296" s="61">
        <f>SUM(H298+H306+H302+AK307)</f>
        <v>21096.3</v>
      </c>
      <c r="I296" s="61">
        <f>SUM(I297+I302+I305)</f>
        <v>75.8</v>
      </c>
      <c r="J296" s="61">
        <f>SUM(J297+J302+J305)</f>
        <v>75.8</v>
      </c>
      <c r="K296" s="61">
        <f>SUM(K298+K306+K302)</f>
        <v>0</v>
      </c>
      <c r="L296" s="61">
        <f>SUM(L298+L306+L302)</f>
        <v>21172.1</v>
      </c>
      <c r="M296" s="116"/>
      <c r="P296" s="77"/>
    </row>
    <row r="297" spans="1:16" ht="83.25" customHeight="1">
      <c r="A297" s="86"/>
      <c r="B297" s="90" t="s">
        <v>352</v>
      </c>
      <c r="C297" s="53">
        <v>992</v>
      </c>
      <c r="D297" s="91" t="s">
        <v>111</v>
      </c>
      <c r="E297" s="91" t="s">
        <v>80</v>
      </c>
      <c r="F297" s="91" t="s">
        <v>353</v>
      </c>
      <c r="G297" s="92"/>
      <c r="H297" s="61">
        <f>SUM(H299+H300+H301)</f>
        <v>5334.8</v>
      </c>
      <c r="I297" s="61">
        <f>SUM(J297+K298)</f>
        <v>-84.7</v>
      </c>
      <c r="J297" s="61">
        <f>SUM(J298)</f>
        <v>-84.7</v>
      </c>
      <c r="K297" s="61">
        <f>SUM(K299+K307)</f>
        <v>0</v>
      </c>
      <c r="L297" s="61">
        <f>SUM(H297+I297)</f>
        <v>5250.1</v>
      </c>
      <c r="M297" s="116"/>
      <c r="P297" s="77"/>
    </row>
    <row r="298" spans="1:16" ht="31.5">
      <c r="A298" s="86"/>
      <c r="B298" s="90" t="s">
        <v>186</v>
      </c>
      <c r="C298" s="53">
        <v>992</v>
      </c>
      <c r="D298" s="91" t="s">
        <v>111</v>
      </c>
      <c r="E298" s="91" t="s">
        <v>80</v>
      </c>
      <c r="F298" s="91" t="s">
        <v>354</v>
      </c>
      <c r="G298" s="92"/>
      <c r="H298" s="61">
        <f>SUM(H300+H299+H301)</f>
        <v>5334.8</v>
      </c>
      <c r="I298" s="61">
        <f>SUM(J298+K299)</f>
        <v>-84.7</v>
      </c>
      <c r="J298" s="61">
        <f>SUM(J299+J300+J301)</f>
        <v>-84.7</v>
      </c>
      <c r="K298" s="61">
        <f>SUM(K299+K300+K301)</f>
        <v>0</v>
      </c>
      <c r="L298" s="61">
        <f>SUM(H297+I297)</f>
        <v>5250.1</v>
      </c>
      <c r="M298" s="116"/>
      <c r="P298" s="77"/>
    </row>
    <row r="299" spans="1:16" ht="100.5" customHeight="1">
      <c r="A299" s="86"/>
      <c r="B299" s="90" t="s">
        <v>85</v>
      </c>
      <c r="C299" s="53">
        <v>992</v>
      </c>
      <c r="D299" s="91" t="s">
        <v>111</v>
      </c>
      <c r="E299" s="91" t="s">
        <v>80</v>
      </c>
      <c r="F299" s="91" t="s">
        <v>354</v>
      </c>
      <c r="G299" s="92" t="s">
        <v>82</v>
      </c>
      <c r="H299" s="61">
        <v>1776.4</v>
      </c>
      <c r="I299" s="93">
        <f>SUM(J299+K300)</f>
        <v>0</v>
      </c>
      <c r="J299" s="93">
        <v>0</v>
      </c>
      <c r="K299" s="61">
        <f>SUM(K300+K301+K305)</f>
        <v>0</v>
      </c>
      <c r="L299" s="61">
        <f>SUM(H299+I299)</f>
        <v>1776.4</v>
      </c>
      <c r="M299" s="116"/>
      <c r="P299" s="77"/>
    </row>
    <row r="300" spans="1:16" ht="45.75" customHeight="1">
      <c r="A300" s="86"/>
      <c r="B300" s="90" t="s">
        <v>9</v>
      </c>
      <c r="C300" s="53">
        <v>992</v>
      </c>
      <c r="D300" s="91" t="s">
        <v>111</v>
      </c>
      <c r="E300" s="91" t="s">
        <v>80</v>
      </c>
      <c r="F300" s="91" t="s">
        <v>354</v>
      </c>
      <c r="G300" s="92" t="s">
        <v>83</v>
      </c>
      <c r="H300" s="61">
        <v>3427.4</v>
      </c>
      <c r="I300" s="93">
        <f>SUM(J300+K301)</f>
        <v>-84.7</v>
      </c>
      <c r="J300" s="93">
        <v>-84.7</v>
      </c>
      <c r="K300" s="93">
        <v>0</v>
      </c>
      <c r="L300" s="93">
        <f>SUM(H300+I300)</f>
        <v>3342.7000000000003</v>
      </c>
      <c r="M300" s="116"/>
      <c r="P300" s="77"/>
    </row>
    <row r="301" spans="1:16" ht="23.25" customHeight="1">
      <c r="A301" s="86"/>
      <c r="B301" s="90" t="s">
        <v>92</v>
      </c>
      <c r="C301" s="53">
        <v>992</v>
      </c>
      <c r="D301" s="91" t="s">
        <v>111</v>
      </c>
      <c r="E301" s="91" t="s">
        <v>80</v>
      </c>
      <c r="F301" s="91" t="s">
        <v>354</v>
      </c>
      <c r="G301" s="92" t="s">
        <v>91</v>
      </c>
      <c r="H301" s="61">
        <v>131</v>
      </c>
      <c r="I301" s="93">
        <f>SUM(J301+K305)</f>
        <v>0</v>
      </c>
      <c r="J301" s="93">
        <v>0</v>
      </c>
      <c r="K301" s="93">
        <v>0</v>
      </c>
      <c r="L301" s="93">
        <f>SUM(H301+I301)</f>
        <v>131</v>
      </c>
      <c r="M301" s="116"/>
      <c r="P301" s="77"/>
    </row>
    <row r="302" spans="1:16" ht="82.5" customHeight="1">
      <c r="A302" s="86"/>
      <c r="B302" s="90" t="s">
        <v>586</v>
      </c>
      <c r="C302" s="53">
        <v>992</v>
      </c>
      <c r="D302" s="91" t="s">
        <v>111</v>
      </c>
      <c r="E302" s="91" t="s">
        <v>80</v>
      </c>
      <c r="F302" s="91" t="s">
        <v>587</v>
      </c>
      <c r="G302" s="92"/>
      <c r="H302" s="61">
        <f>SUM(H303)</f>
        <v>780</v>
      </c>
      <c r="I302" s="61">
        <f>SUM(I303)</f>
        <v>0</v>
      </c>
      <c r="J302" s="61">
        <f>SUM(J303)</f>
        <v>0</v>
      </c>
      <c r="K302" s="61">
        <f>SUM(K303)</f>
        <v>0</v>
      </c>
      <c r="L302" s="61">
        <f>SUM(L303)</f>
        <v>780</v>
      </c>
      <c r="M302" s="116"/>
      <c r="P302" s="77"/>
    </row>
    <row r="303" spans="1:16" ht="48" customHeight="1">
      <c r="A303" s="86"/>
      <c r="B303" s="90" t="s">
        <v>588</v>
      </c>
      <c r="C303" s="53">
        <v>992</v>
      </c>
      <c r="D303" s="91" t="s">
        <v>111</v>
      </c>
      <c r="E303" s="91" t="s">
        <v>80</v>
      </c>
      <c r="F303" s="94" t="s">
        <v>589</v>
      </c>
      <c r="G303" s="92"/>
      <c r="H303" s="61">
        <f>SUM(H304)</f>
        <v>780</v>
      </c>
      <c r="I303" s="61">
        <f>SUM(J303+K303)</f>
        <v>0</v>
      </c>
      <c r="J303" s="93">
        <f>SUM(J304)</f>
        <v>0</v>
      </c>
      <c r="K303" s="93">
        <f>SUM(K304)</f>
        <v>0</v>
      </c>
      <c r="L303" s="93">
        <f>SUM(L304)</f>
        <v>780</v>
      </c>
      <c r="M303" s="116"/>
      <c r="P303" s="77"/>
    </row>
    <row r="304" spans="1:16" ht="61.5" customHeight="1">
      <c r="A304" s="86"/>
      <c r="B304" s="90" t="s">
        <v>9</v>
      </c>
      <c r="C304" s="53">
        <v>992</v>
      </c>
      <c r="D304" s="91" t="s">
        <v>111</v>
      </c>
      <c r="E304" s="91" t="s">
        <v>80</v>
      </c>
      <c r="F304" s="94" t="s">
        <v>589</v>
      </c>
      <c r="G304" s="92" t="s">
        <v>83</v>
      </c>
      <c r="H304" s="61">
        <v>780</v>
      </c>
      <c r="I304" s="61">
        <f>SUM(J304+K304)</f>
        <v>0</v>
      </c>
      <c r="J304" s="93">
        <v>0</v>
      </c>
      <c r="K304" s="93">
        <v>0</v>
      </c>
      <c r="L304" s="93">
        <f>SUM(H304+I304)</f>
        <v>780</v>
      </c>
      <c r="M304" s="116"/>
      <c r="P304" s="77"/>
    </row>
    <row r="305" spans="1:16" ht="63">
      <c r="A305" s="86"/>
      <c r="B305" s="90" t="s">
        <v>355</v>
      </c>
      <c r="C305" s="53">
        <v>992</v>
      </c>
      <c r="D305" s="91" t="s">
        <v>111</v>
      </c>
      <c r="E305" s="91" t="s">
        <v>80</v>
      </c>
      <c r="F305" s="91" t="s">
        <v>38</v>
      </c>
      <c r="G305" s="92"/>
      <c r="H305" s="61">
        <f aca="true" t="shared" si="35" ref="H305:J306">SUM(H306)</f>
        <v>14981.5</v>
      </c>
      <c r="I305" s="93">
        <f t="shared" si="35"/>
        <v>160.5</v>
      </c>
      <c r="J305" s="93">
        <f t="shared" si="35"/>
        <v>160.5</v>
      </c>
      <c r="K305" s="93"/>
      <c r="L305" s="93">
        <f>SUM(H305+I305)</f>
        <v>15142</v>
      </c>
      <c r="M305" s="116"/>
      <c r="P305" s="77"/>
    </row>
    <row r="306" spans="1:16" ht="47.25">
      <c r="A306" s="86"/>
      <c r="B306" s="90" t="s">
        <v>148</v>
      </c>
      <c r="C306" s="53">
        <v>992</v>
      </c>
      <c r="D306" s="91" t="s">
        <v>111</v>
      </c>
      <c r="E306" s="91" t="s">
        <v>80</v>
      </c>
      <c r="F306" s="91" t="s">
        <v>37</v>
      </c>
      <c r="G306" s="92"/>
      <c r="H306" s="61">
        <f t="shared" si="35"/>
        <v>14981.5</v>
      </c>
      <c r="I306" s="93">
        <f t="shared" si="35"/>
        <v>160.5</v>
      </c>
      <c r="J306" s="93">
        <f t="shared" si="35"/>
        <v>160.5</v>
      </c>
      <c r="K306" s="93"/>
      <c r="L306" s="61">
        <f>SUM(L307)</f>
        <v>15142</v>
      </c>
      <c r="M306" s="116"/>
      <c r="P306" s="77"/>
    </row>
    <row r="307" spans="1:16" ht="45" customHeight="1">
      <c r="A307" s="86"/>
      <c r="B307" s="96" t="s">
        <v>86</v>
      </c>
      <c r="C307" s="53">
        <v>992</v>
      </c>
      <c r="D307" s="91" t="s">
        <v>111</v>
      </c>
      <c r="E307" s="91" t="s">
        <v>80</v>
      </c>
      <c r="F307" s="91" t="s">
        <v>37</v>
      </c>
      <c r="G307" s="92" t="s">
        <v>84</v>
      </c>
      <c r="H307" s="61">
        <v>14981.5</v>
      </c>
      <c r="I307" s="93">
        <f>SUM(J307+K308)</f>
        <v>160.5</v>
      </c>
      <c r="J307" s="93">
        <v>160.5</v>
      </c>
      <c r="K307" s="93"/>
      <c r="L307" s="61">
        <f>SUM(H307+I307)</f>
        <v>15142</v>
      </c>
      <c r="M307" s="116"/>
      <c r="P307" s="77"/>
    </row>
    <row r="308" spans="1:16" ht="36.75" customHeight="1">
      <c r="A308" s="83" t="s">
        <v>458</v>
      </c>
      <c r="B308" s="97" t="s">
        <v>488</v>
      </c>
      <c r="C308" s="49">
        <v>992</v>
      </c>
      <c r="D308" s="88" t="s">
        <v>187</v>
      </c>
      <c r="E308" s="88"/>
      <c r="F308" s="88"/>
      <c r="G308" s="89"/>
      <c r="H308" s="85">
        <f aca="true" t="shared" si="36" ref="H308:J313">SUM(H309)</f>
        <v>25</v>
      </c>
      <c r="I308" s="87">
        <f t="shared" si="36"/>
        <v>0</v>
      </c>
      <c r="J308" s="87">
        <f t="shared" si="36"/>
        <v>0</v>
      </c>
      <c r="K308" s="87"/>
      <c r="L308" s="87">
        <f aca="true" t="shared" si="37" ref="L308:L314">SUM(H308+I308)</f>
        <v>25</v>
      </c>
      <c r="P308" s="77"/>
    </row>
    <row r="309" spans="1:16" ht="35.25" customHeight="1">
      <c r="A309" s="26"/>
      <c r="B309" s="90" t="s">
        <v>489</v>
      </c>
      <c r="C309" s="53">
        <v>992</v>
      </c>
      <c r="D309" s="91" t="s">
        <v>187</v>
      </c>
      <c r="E309" s="91" t="s">
        <v>80</v>
      </c>
      <c r="F309" s="91"/>
      <c r="G309" s="92"/>
      <c r="H309" s="61">
        <f>SUM(H311)</f>
        <v>25</v>
      </c>
      <c r="I309" s="93">
        <f>SUM(I311)</f>
        <v>0</v>
      </c>
      <c r="J309" s="93">
        <f>SUM(J311)</f>
        <v>0</v>
      </c>
      <c r="K309" s="93"/>
      <c r="L309" s="93">
        <f t="shared" si="37"/>
        <v>25</v>
      </c>
      <c r="P309" s="77"/>
    </row>
    <row r="310" spans="1:16" ht="35.25" customHeight="1">
      <c r="A310" s="26"/>
      <c r="B310" s="90" t="s">
        <v>215</v>
      </c>
      <c r="C310" s="53">
        <v>992</v>
      </c>
      <c r="D310" s="91" t="s">
        <v>187</v>
      </c>
      <c r="E310" s="91" t="s">
        <v>80</v>
      </c>
      <c r="F310" s="91" t="s">
        <v>490</v>
      </c>
      <c r="G310" s="92"/>
      <c r="H310" s="61">
        <f t="shared" si="36"/>
        <v>25</v>
      </c>
      <c r="I310" s="93">
        <f t="shared" si="36"/>
        <v>0</v>
      </c>
      <c r="J310" s="93">
        <f t="shared" si="36"/>
        <v>0</v>
      </c>
      <c r="K310" s="93"/>
      <c r="L310" s="93">
        <f>SUM(H310+I310)</f>
        <v>25</v>
      </c>
      <c r="P310" s="77"/>
    </row>
    <row r="311" spans="1:16" ht="36" customHeight="1">
      <c r="A311" s="26"/>
      <c r="B311" s="90" t="s">
        <v>216</v>
      </c>
      <c r="C311" s="53">
        <v>992</v>
      </c>
      <c r="D311" s="91" t="s">
        <v>187</v>
      </c>
      <c r="E311" s="91" t="s">
        <v>80</v>
      </c>
      <c r="F311" s="91" t="s">
        <v>491</v>
      </c>
      <c r="G311" s="92"/>
      <c r="H311" s="61">
        <f>SUM(H313+H315)</f>
        <v>25</v>
      </c>
      <c r="I311" s="61">
        <f>SUM(I313+I315)</f>
        <v>0</v>
      </c>
      <c r="J311" s="61">
        <f>SUM(J313+J315)</f>
        <v>0</v>
      </c>
      <c r="K311" s="61">
        <f>SUM(K313+K315)</f>
        <v>0</v>
      </c>
      <c r="L311" s="61">
        <f>SUM(L313+L315)</f>
        <v>25</v>
      </c>
      <c r="P311" s="77"/>
    </row>
    <row r="312" spans="1:16" ht="39" customHeight="1">
      <c r="A312" s="26"/>
      <c r="B312" s="90" t="s">
        <v>492</v>
      </c>
      <c r="C312" s="53">
        <v>992</v>
      </c>
      <c r="D312" s="91" t="s">
        <v>187</v>
      </c>
      <c r="E312" s="91" t="s">
        <v>80</v>
      </c>
      <c r="F312" s="91" t="s">
        <v>493</v>
      </c>
      <c r="G312" s="92"/>
      <c r="H312" s="61">
        <f>SUM(H313)</f>
        <v>25</v>
      </c>
      <c r="I312" s="61">
        <f>SUM(I313)</f>
        <v>0</v>
      </c>
      <c r="J312" s="61">
        <f>SUM(J313)</f>
        <v>0</v>
      </c>
      <c r="K312" s="61">
        <f>SUM(K313)</f>
        <v>0</v>
      </c>
      <c r="L312" s="61">
        <f>SUM(L313)</f>
        <v>25</v>
      </c>
      <c r="P312" s="77"/>
    </row>
    <row r="313" spans="1:16" ht="47.25">
      <c r="A313" s="26"/>
      <c r="B313" s="90" t="s">
        <v>494</v>
      </c>
      <c r="C313" s="53">
        <v>992</v>
      </c>
      <c r="D313" s="91" t="s">
        <v>187</v>
      </c>
      <c r="E313" s="91" t="s">
        <v>80</v>
      </c>
      <c r="F313" s="91" t="s">
        <v>495</v>
      </c>
      <c r="G313" s="92"/>
      <c r="H313" s="61">
        <f t="shared" si="36"/>
        <v>25</v>
      </c>
      <c r="I313" s="93">
        <f t="shared" si="36"/>
        <v>0</v>
      </c>
      <c r="J313" s="93">
        <f t="shared" si="36"/>
        <v>0</v>
      </c>
      <c r="K313" s="93"/>
      <c r="L313" s="93">
        <f t="shared" si="37"/>
        <v>25</v>
      </c>
      <c r="P313" s="77"/>
    </row>
    <row r="314" spans="1:16" ht="31.5">
      <c r="A314" s="26"/>
      <c r="B314" s="90" t="s">
        <v>488</v>
      </c>
      <c r="C314" s="53">
        <v>992</v>
      </c>
      <c r="D314" s="91" t="s">
        <v>187</v>
      </c>
      <c r="E314" s="91" t="s">
        <v>80</v>
      </c>
      <c r="F314" s="91" t="s">
        <v>495</v>
      </c>
      <c r="G314" s="92" t="s">
        <v>496</v>
      </c>
      <c r="H314" s="61">
        <v>25</v>
      </c>
      <c r="I314" s="93">
        <f>SUM(J314+K314)</f>
        <v>0</v>
      </c>
      <c r="J314" s="93">
        <v>0</v>
      </c>
      <c r="K314" s="93"/>
      <c r="L314" s="93">
        <f t="shared" si="37"/>
        <v>25</v>
      </c>
      <c r="P314" s="77"/>
    </row>
    <row r="315" spans="1:16" ht="47.25">
      <c r="A315" s="26"/>
      <c r="B315" s="90" t="s">
        <v>699</v>
      </c>
      <c r="C315" s="53">
        <v>992</v>
      </c>
      <c r="D315" s="91" t="s">
        <v>187</v>
      </c>
      <c r="E315" s="91" t="s">
        <v>80</v>
      </c>
      <c r="F315" s="23" t="s">
        <v>701</v>
      </c>
      <c r="G315" s="92"/>
      <c r="H315" s="61">
        <f>SUM(H316)</f>
        <v>0</v>
      </c>
      <c r="I315" s="61">
        <f>SUM(I316)</f>
        <v>0</v>
      </c>
      <c r="J315" s="61">
        <f>SUM(J316)</f>
        <v>0</v>
      </c>
      <c r="K315" s="61">
        <f>SUM(K316)</f>
        <v>0</v>
      </c>
      <c r="L315" s="61">
        <f>SUM(L316)</f>
        <v>0</v>
      </c>
      <c r="P315" s="77"/>
    </row>
    <row r="316" spans="1:16" ht="47.25">
      <c r="A316" s="26"/>
      <c r="B316" s="29" t="s">
        <v>700</v>
      </c>
      <c r="C316" s="53">
        <v>992</v>
      </c>
      <c r="D316" s="91" t="s">
        <v>187</v>
      </c>
      <c r="E316" s="91" t="s">
        <v>80</v>
      </c>
      <c r="F316" s="23" t="s">
        <v>702</v>
      </c>
      <c r="G316" s="92"/>
      <c r="H316" s="61">
        <f>SUM(H317)</f>
        <v>0</v>
      </c>
      <c r="I316" s="93">
        <f>SUM(I317)</f>
        <v>0</v>
      </c>
      <c r="J316" s="93">
        <f>SUM(J317)</f>
        <v>0</v>
      </c>
      <c r="K316" s="93"/>
      <c r="L316" s="93">
        <f>SUM(H316+I316)</f>
        <v>0</v>
      </c>
      <c r="P316" s="77"/>
    </row>
    <row r="317" spans="1:16" ht="15.75">
      <c r="A317" s="26"/>
      <c r="B317" s="29" t="s">
        <v>92</v>
      </c>
      <c r="C317" s="53">
        <v>992</v>
      </c>
      <c r="D317" s="91" t="s">
        <v>187</v>
      </c>
      <c r="E317" s="91" t="s">
        <v>80</v>
      </c>
      <c r="F317" s="23" t="s">
        <v>702</v>
      </c>
      <c r="G317" s="92" t="s">
        <v>91</v>
      </c>
      <c r="H317" s="61">
        <v>0</v>
      </c>
      <c r="I317" s="93">
        <f>SUM(J317+K317)</f>
        <v>0</v>
      </c>
      <c r="J317" s="93">
        <v>0</v>
      </c>
      <c r="K317" s="93"/>
      <c r="L317" s="93">
        <f>SUM(H317+I317)</f>
        <v>0</v>
      </c>
      <c r="P317" s="77"/>
    </row>
    <row r="318" spans="1:16" ht="15.75">
      <c r="A318" s="26"/>
      <c r="B318" s="90"/>
      <c r="C318" s="53"/>
      <c r="D318" s="91"/>
      <c r="E318" s="91"/>
      <c r="F318" s="91"/>
      <c r="G318" s="92"/>
      <c r="H318" s="61"/>
      <c r="I318" s="93"/>
      <c r="J318" s="93"/>
      <c r="K318" s="93"/>
      <c r="L318" s="93"/>
      <c r="P318" s="77"/>
    </row>
    <row r="319" spans="1:16" ht="18.75">
      <c r="A319" s="28"/>
      <c r="B319" s="133"/>
      <c r="C319" s="133"/>
      <c r="D319" s="133"/>
      <c r="E319" s="133"/>
      <c r="F319" s="133"/>
      <c r="G319" s="133"/>
      <c r="H319" s="133"/>
      <c r="I319" s="21"/>
      <c r="J319" s="21"/>
      <c r="K319" s="12"/>
      <c r="L319" s="12"/>
      <c r="P319" s="77"/>
    </row>
    <row r="320" spans="1:16" ht="18.75" customHeight="1">
      <c r="A320" s="162" t="s">
        <v>591</v>
      </c>
      <c r="B320" s="162"/>
      <c r="C320" s="162"/>
      <c r="D320" s="162"/>
      <c r="E320" s="162"/>
      <c r="F320" s="18"/>
      <c r="G320" s="21"/>
      <c r="H320" s="21"/>
      <c r="I320" s="21"/>
      <c r="J320" s="21"/>
      <c r="K320" s="14"/>
      <c r="L320" s="14"/>
      <c r="P320" s="77"/>
    </row>
    <row r="321" spans="1:16" ht="18.75">
      <c r="A321" s="17" t="s">
        <v>590</v>
      </c>
      <c r="B321" s="134"/>
      <c r="C321" s="134"/>
      <c r="D321" s="134"/>
      <c r="E321" s="134"/>
      <c r="F321" s="134"/>
      <c r="G321" s="134"/>
      <c r="H321" s="134"/>
      <c r="I321" s="134"/>
      <c r="J321" s="134"/>
      <c r="K321" s="14"/>
      <c r="L321" s="14"/>
      <c r="P321" s="77"/>
    </row>
    <row r="322" spans="1:16" ht="18.75">
      <c r="A322" s="134" t="s">
        <v>605</v>
      </c>
      <c r="B322" s="29"/>
      <c r="C322" s="53"/>
      <c r="D322" s="23"/>
      <c r="E322" s="23"/>
      <c r="F322" s="23"/>
      <c r="G322" s="23"/>
      <c r="H322" s="31"/>
      <c r="I322" s="12"/>
      <c r="J322" s="12"/>
      <c r="K322" s="134"/>
      <c r="L322" s="134"/>
      <c r="P322" s="77"/>
    </row>
    <row r="323" spans="1:16" ht="15.75">
      <c r="A323" s="28"/>
      <c r="B323" s="14"/>
      <c r="C323" s="14"/>
      <c r="D323" s="14"/>
      <c r="E323" s="14"/>
      <c r="F323" s="14"/>
      <c r="G323" s="14"/>
      <c r="H323" s="14"/>
      <c r="I323" s="14"/>
      <c r="J323" s="14"/>
      <c r="K323" s="12"/>
      <c r="L323" s="12"/>
      <c r="P323" s="77"/>
    </row>
    <row r="324" spans="1:16" ht="15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P324" s="77"/>
    </row>
    <row r="325" spans="1:16" ht="15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P325" s="117"/>
    </row>
    <row r="326" spans="1:16" ht="15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P326" s="117"/>
    </row>
    <row r="327" spans="1:16" ht="15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P327" s="117"/>
    </row>
    <row r="328" spans="1:16" ht="15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P328" s="117"/>
    </row>
    <row r="329" spans="1:16" ht="15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P329" s="117"/>
    </row>
    <row r="330" spans="1:16" ht="15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P330" s="117"/>
    </row>
    <row r="331" spans="1:16" ht="15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P331" s="117"/>
    </row>
    <row r="332" spans="1:16" ht="15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P332" s="117"/>
    </row>
    <row r="333" spans="1:16" ht="15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P333" s="117"/>
    </row>
    <row r="334" spans="1:16" ht="15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P334" s="117"/>
    </row>
    <row r="335" spans="1:16" ht="15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P335" s="117"/>
    </row>
    <row r="336" spans="1:16" ht="15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P336" s="117"/>
    </row>
    <row r="337" spans="1:16" ht="15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P337" s="117"/>
    </row>
    <row r="338" spans="1:16" ht="15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P338" s="117"/>
    </row>
    <row r="339" spans="1:16" ht="15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P339" s="117"/>
    </row>
    <row r="340" spans="1:16" ht="15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P340" s="117"/>
    </row>
    <row r="341" spans="1:16" ht="15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P341" s="117"/>
    </row>
    <row r="342" spans="1:16" ht="15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P342" s="117"/>
    </row>
    <row r="343" spans="1:16" ht="15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P343" s="117"/>
    </row>
    <row r="344" spans="1:16" ht="15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P344" s="117"/>
    </row>
    <row r="345" spans="1:16" ht="15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P345" s="117"/>
    </row>
    <row r="346" spans="1:16" ht="15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P346" s="117"/>
    </row>
    <row r="347" spans="1:16" ht="15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P347" s="117"/>
    </row>
    <row r="348" spans="1:16" ht="15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P348" s="117"/>
    </row>
    <row r="349" spans="1:16" ht="15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P349" s="117"/>
    </row>
    <row r="350" spans="1:16" ht="15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P350" s="117"/>
    </row>
    <row r="351" spans="1:16" ht="15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P351" s="117"/>
    </row>
    <row r="352" spans="1:16" ht="15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P352" s="117"/>
    </row>
    <row r="353" spans="1:16" ht="15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P353" s="117"/>
    </row>
    <row r="354" spans="1:16" ht="15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P354" s="117"/>
    </row>
    <row r="355" spans="1:16" ht="15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P355" s="117"/>
    </row>
    <row r="356" spans="1:16" ht="15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P356" s="117"/>
    </row>
    <row r="357" spans="1:16" ht="15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P357" s="117"/>
    </row>
    <row r="358" spans="1:16" ht="15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P358" s="117"/>
    </row>
    <row r="359" spans="1:16" ht="15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P359" s="117"/>
    </row>
    <row r="360" spans="1:16" ht="15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P360" s="117"/>
    </row>
    <row r="361" spans="1:16" ht="15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P361" s="117"/>
    </row>
    <row r="362" spans="1:16" ht="15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P362" s="117"/>
    </row>
    <row r="363" spans="1:16" ht="15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P363" s="117"/>
    </row>
    <row r="364" spans="1:16" ht="15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P364" s="117"/>
    </row>
    <row r="365" spans="1:16" ht="15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P365" s="117"/>
    </row>
    <row r="366" spans="1:16" ht="15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P366" s="117"/>
    </row>
    <row r="367" spans="1:16" ht="15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P367" s="117"/>
    </row>
    <row r="368" spans="1:16" ht="15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P368" s="117"/>
    </row>
    <row r="369" spans="1:16" ht="15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P369" s="117"/>
    </row>
    <row r="370" spans="1:16" ht="15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P370" s="117"/>
    </row>
    <row r="371" spans="1:16" ht="15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P371" s="117"/>
    </row>
    <row r="372" spans="1:16" ht="15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P372" s="117"/>
    </row>
    <row r="373" spans="1:16" ht="15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P373" s="117"/>
    </row>
    <row r="374" spans="1:16" ht="15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P374" s="117"/>
    </row>
    <row r="375" spans="1:16" ht="15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P375" s="117"/>
    </row>
    <row r="376" spans="1:16" ht="15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P376" s="117"/>
    </row>
    <row r="377" spans="1:16" ht="15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P377" s="117"/>
    </row>
    <row r="378" spans="1:16" ht="15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P378" s="117"/>
    </row>
    <row r="379" spans="1:16" ht="15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P379" s="117"/>
    </row>
    <row r="380" spans="1:16" ht="15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P380" s="117"/>
    </row>
    <row r="381" spans="1:16" ht="15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P381" s="117"/>
    </row>
    <row r="382" spans="1:16" ht="15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P382" s="117"/>
    </row>
    <row r="383" spans="1:16" ht="15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P383" s="117"/>
    </row>
    <row r="384" spans="1:16" ht="15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P384" s="117"/>
    </row>
    <row r="385" spans="1:16" ht="15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P385" s="117"/>
    </row>
    <row r="386" spans="1:16" ht="15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P386" s="117"/>
    </row>
    <row r="387" spans="1:16" ht="15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P387" s="117"/>
    </row>
    <row r="388" spans="1:16" ht="15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P388" s="117"/>
    </row>
    <row r="389" spans="1:16" ht="15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P389" s="117"/>
    </row>
    <row r="390" spans="1:16" ht="15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P390" s="117"/>
    </row>
    <row r="391" spans="1:16" ht="15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P391" s="117"/>
    </row>
    <row r="392" spans="1:16" ht="15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P392" s="117"/>
    </row>
    <row r="393" spans="1:16" ht="15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P393" s="117"/>
    </row>
    <row r="394" spans="1:16" ht="15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P394" s="117"/>
    </row>
    <row r="395" spans="1:16" ht="15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P395" s="117"/>
    </row>
    <row r="396" spans="1:16" ht="15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P396" s="117"/>
    </row>
    <row r="397" spans="1:16" ht="15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P397" s="117"/>
    </row>
    <row r="398" spans="1:16" ht="15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P398" s="117"/>
    </row>
    <row r="399" spans="1:16" ht="15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P399" s="117"/>
    </row>
    <row r="400" spans="1:16" ht="15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P400" s="117"/>
    </row>
    <row r="401" spans="1:16" ht="15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P401" s="117"/>
    </row>
    <row r="402" spans="1:16" ht="15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P402" s="117"/>
    </row>
    <row r="403" spans="1:16" ht="15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P403" s="117"/>
    </row>
    <row r="404" spans="1:16" ht="15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P404" s="117"/>
    </row>
    <row r="405" spans="1:16" ht="15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P405" s="117"/>
    </row>
    <row r="406" spans="1:16" ht="15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P406" s="117"/>
    </row>
    <row r="407" spans="1:16" ht="15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P407" s="117"/>
    </row>
    <row r="408" spans="1:16" ht="15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P408" s="117"/>
    </row>
    <row r="409" spans="1:16" ht="15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P409" s="117"/>
    </row>
    <row r="410" spans="1:16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P410" s="65"/>
    </row>
    <row r="411" spans="1:16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P411" s="65"/>
    </row>
    <row r="412" spans="1:16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P412" s="65"/>
    </row>
    <row r="413" spans="1:16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P413" s="65"/>
    </row>
    <row r="414" spans="1:16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P414" s="65"/>
    </row>
    <row r="415" spans="1:16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P415" s="65"/>
    </row>
    <row r="416" spans="1:16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P416" s="65"/>
    </row>
    <row r="417" spans="1:16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P417" s="65"/>
    </row>
    <row r="418" spans="1:16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P418" s="65"/>
    </row>
    <row r="419" spans="1:16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P419" s="65"/>
    </row>
    <row r="420" spans="1:12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1:12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1:12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1:12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1:12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1:12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1:12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1:12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1:12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1:12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1:12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1:12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1:12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1:12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1:12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1:12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1:12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1:12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1:12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1:12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1:12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1:12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1:12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1:12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1:12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1:12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1:12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1:12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1:12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1:12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1:12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1:12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1:12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1:12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1:12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1:12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</row>
    <row r="666" spans="1:12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1:12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</row>
    <row r="668" spans="1:12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1:12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</row>
    <row r="670" spans="1:12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1:12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  <row r="672" spans="1:12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1:12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</row>
    <row r="674" spans="1:12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</row>
    <row r="675" spans="1:12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</row>
    <row r="676" spans="1:12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</row>
    <row r="677" spans="1:12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</row>
    <row r="678" spans="1:12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</row>
    <row r="679" spans="1:12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</row>
    <row r="680" spans="1:12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</row>
    <row r="681" spans="1:12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</row>
    <row r="682" spans="1:12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spans="1:12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</row>
    <row r="684" spans="1:12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1:12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</row>
    <row r="686" spans="1:12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</row>
    <row r="687" spans="1:12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</row>
    <row r="688" spans="1:12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</row>
    <row r="689" spans="1:12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</row>
    <row r="690" spans="1:12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1:12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</row>
    <row r="692" spans="1:12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1:12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</row>
    <row r="694" spans="1:12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</row>
    <row r="695" spans="1:12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</row>
    <row r="696" spans="1:12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</row>
    <row r="697" spans="1:12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</row>
    <row r="698" spans="1:12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</row>
    <row r="699" spans="1:12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</row>
    <row r="700" spans="1:12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1:12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</row>
    <row r="702" spans="1:12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</row>
    <row r="703" spans="1:12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</row>
    <row r="704" spans="1:12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</row>
    <row r="705" spans="1:12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</row>
    <row r="706" spans="1:12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</row>
    <row r="707" spans="1:12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</row>
    <row r="708" spans="1:12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</row>
    <row r="709" spans="1:12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</row>
    <row r="710" spans="1:12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</row>
    <row r="711" spans="1:12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</row>
    <row r="712" spans="1:12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</row>
    <row r="713" spans="1:12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</row>
    <row r="714" spans="1:12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1:12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</row>
    <row r="716" spans="1:12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1:12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</row>
    <row r="718" spans="1:12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</row>
    <row r="719" spans="1:12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</row>
    <row r="720" spans="1:12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</row>
    <row r="721" spans="1:12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</row>
    <row r="722" spans="1:12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3" spans="1:12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</row>
    <row r="724" spans="1:12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</row>
    <row r="725" spans="1:12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</row>
    <row r="726" spans="1:12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</row>
    <row r="727" spans="1:12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</row>
    <row r="728" spans="1:12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</row>
    <row r="729" spans="1:12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</row>
    <row r="730" spans="1:12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</row>
    <row r="731" spans="1:12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</row>
    <row r="732" spans="1:12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</row>
    <row r="733" spans="1:12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</row>
    <row r="734" spans="1:12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</row>
    <row r="735" spans="1:12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</row>
    <row r="736" spans="1:12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</row>
    <row r="737" spans="1:12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</row>
    <row r="738" spans="1:12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</row>
    <row r="739" spans="1:12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</row>
    <row r="740" spans="1:12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</row>
    <row r="741" spans="1:12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</row>
    <row r="742" spans="1:12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</row>
    <row r="743" spans="1:12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</row>
    <row r="744" spans="1:12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</row>
    <row r="745" spans="1:12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</row>
    <row r="746" spans="1:12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</row>
    <row r="747" spans="1:12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</row>
    <row r="748" spans="1:12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</row>
    <row r="749" spans="1:12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</row>
    <row r="750" spans="1:12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</row>
    <row r="751" spans="1:12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</row>
    <row r="752" spans="1:12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</row>
    <row r="753" spans="1:12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</row>
    <row r="754" spans="1:12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</row>
    <row r="755" spans="1:12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</row>
    <row r="756" spans="1:12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</row>
    <row r="757" spans="1:12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</row>
    <row r="758" spans="1:12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</row>
    <row r="759" spans="1:12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</row>
    <row r="760" spans="1:12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</row>
    <row r="761" spans="1:12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</row>
    <row r="762" spans="1:12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</row>
    <row r="763" spans="1:12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</row>
    <row r="764" spans="1:12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</row>
    <row r="765" spans="1:12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</row>
    <row r="766" spans="1:12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</row>
    <row r="767" spans="1:12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</row>
    <row r="768" spans="1:12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</row>
    <row r="769" spans="1:12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</row>
    <row r="770" spans="1:12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</row>
    <row r="771" spans="1:12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</row>
    <row r="772" spans="1:12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</row>
    <row r="773" spans="1:12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</row>
    <row r="774" spans="1:12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</row>
    <row r="775" spans="1:12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</row>
    <row r="776" spans="1:12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</row>
    <row r="777" spans="1:12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</row>
    <row r="778" spans="1:12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</row>
    <row r="779" spans="1:12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</row>
    <row r="780" spans="1:12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</row>
    <row r="781" spans="1:12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</row>
    <row r="782" spans="1:12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</row>
    <row r="783" spans="1:12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</row>
    <row r="784" spans="1:12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</row>
    <row r="785" spans="1:12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</row>
    <row r="786" spans="1:12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</row>
    <row r="787" spans="1:12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</row>
    <row r="788" spans="1:12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</row>
    <row r="789" spans="1:12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</row>
    <row r="790" spans="1:12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</row>
    <row r="791" spans="1:12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</row>
    <row r="792" spans="1:12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</row>
    <row r="793" spans="1:12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</row>
    <row r="794" spans="1:12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</row>
    <row r="795" spans="1:12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</row>
    <row r="796" spans="1:12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</row>
    <row r="797" spans="1:12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</row>
    <row r="798" spans="1:12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</row>
    <row r="799" spans="1:12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</row>
    <row r="800" spans="1:12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</row>
    <row r="801" spans="1:12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</row>
    <row r="802" spans="1:12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</row>
    <row r="803" spans="1:12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</row>
    <row r="804" spans="1:12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</row>
    <row r="805" spans="1:12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</row>
    <row r="806" spans="1:12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</row>
    <row r="807" spans="1:12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</row>
    <row r="808" spans="1:12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</row>
    <row r="809" spans="1:12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</row>
    <row r="810" spans="1:12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</row>
    <row r="811" spans="1:12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</row>
    <row r="812" spans="1:12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</row>
    <row r="813" spans="1:12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</row>
    <row r="814" spans="1:12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</row>
    <row r="815" spans="1:12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</row>
    <row r="816" spans="1:12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</row>
    <row r="817" spans="1:12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</row>
    <row r="818" spans="1:12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</row>
    <row r="819" spans="1:12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</row>
    <row r="820" spans="1:12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</row>
    <row r="821" spans="1:12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</row>
    <row r="822" spans="1:12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</row>
    <row r="823" spans="1:12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</row>
    <row r="824" spans="1:12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</row>
    <row r="825" spans="1:12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</row>
    <row r="826" spans="1:12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</row>
    <row r="827" spans="1:12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</row>
    <row r="828" spans="1:12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</row>
    <row r="829" spans="1:12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</row>
    <row r="830" spans="1:12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</row>
    <row r="831" spans="1:12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</row>
    <row r="832" spans="1:12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</row>
    <row r="833" spans="1:12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</row>
    <row r="834" spans="1:12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</row>
    <row r="835" spans="1:12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</row>
    <row r="836" spans="1:12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</row>
    <row r="837" spans="1:12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</row>
    <row r="838" spans="1:12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</row>
    <row r="839" spans="1:12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</row>
    <row r="840" spans="1:12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</row>
    <row r="841" spans="1:12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</row>
    <row r="842" spans="1:12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</row>
    <row r="843" spans="1:12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</row>
    <row r="844" spans="1:12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</row>
    <row r="845" spans="1:12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</row>
    <row r="846" spans="1:12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</row>
    <row r="847" spans="1:12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</row>
    <row r="848" spans="1:12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</row>
    <row r="849" spans="1:12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</row>
    <row r="850" spans="1:12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</row>
    <row r="851" spans="1:12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</row>
    <row r="852" spans="1:12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</row>
    <row r="853" spans="1:12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spans="1:12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</row>
    <row r="855" spans="1:12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</row>
    <row r="856" spans="1:12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</row>
    <row r="857" spans="1:12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</row>
    <row r="858" spans="1:12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</row>
    <row r="859" spans="1:12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</row>
    <row r="860" spans="1:12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</row>
    <row r="861" spans="1:12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</row>
    <row r="862" spans="1:12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</row>
    <row r="863" spans="1:12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</row>
    <row r="864" spans="1:12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</row>
    <row r="865" spans="1:12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</row>
    <row r="866" spans="1:12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</row>
    <row r="867" spans="1:12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</row>
    <row r="868" spans="1:12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</row>
    <row r="869" spans="1:12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</row>
    <row r="870" spans="1:12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</row>
    <row r="871" spans="1:12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</row>
    <row r="872" spans="1:12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</row>
    <row r="873" spans="1:12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</row>
    <row r="874" spans="1:12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</row>
    <row r="875" spans="1:12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</row>
    <row r="876" spans="1:12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</row>
    <row r="877" spans="1:12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</row>
    <row r="878" spans="1:12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</row>
    <row r="879" spans="1:12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</row>
    <row r="880" spans="1:12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</row>
    <row r="881" spans="1:12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</row>
    <row r="882" spans="1:12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</row>
    <row r="883" spans="1:12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</row>
    <row r="884" spans="1:12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</row>
    <row r="885" spans="1:12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</row>
    <row r="886" spans="1:12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</row>
    <row r="887" spans="1:12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</row>
    <row r="888" spans="1:12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</row>
    <row r="889" spans="1:12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</row>
    <row r="890" spans="1:12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</row>
    <row r="891" spans="1:12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</row>
    <row r="892" spans="1:12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</row>
    <row r="893" spans="1:12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</row>
    <row r="894" spans="1:12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</row>
    <row r="895" spans="1:12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</row>
    <row r="896" spans="1:12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</row>
    <row r="897" spans="1:12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</row>
    <row r="898" spans="1:12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</row>
    <row r="899" spans="1:12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</row>
    <row r="900" spans="1:12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</row>
    <row r="901" spans="1:12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</row>
    <row r="902" spans="1:12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</row>
    <row r="903" spans="1:12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</row>
    <row r="904" spans="1:12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</row>
    <row r="905" spans="1:12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</row>
    <row r="906" spans="1:12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</row>
    <row r="907" spans="1:12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</row>
    <row r="908" spans="1:12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</row>
    <row r="909" spans="1:12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</row>
    <row r="910" spans="1:12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</row>
    <row r="911" spans="1:12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</row>
    <row r="912" spans="1:12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</row>
    <row r="913" spans="1:12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</row>
    <row r="914" spans="1:12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</row>
    <row r="915" spans="1:12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</row>
    <row r="916" spans="1:12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</row>
    <row r="917" spans="1:12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</row>
    <row r="918" spans="1:12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</row>
    <row r="919" spans="1:12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</row>
    <row r="920" spans="1:12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</row>
    <row r="921" spans="1:12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</row>
    <row r="922" spans="1:12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</row>
    <row r="923" spans="1:12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</row>
    <row r="924" spans="1:12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</row>
    <row r="925" spans="1:12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</row>
    <row r="926" spans="1:12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</row>
    <row r="927" spans="1:12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</row>
    <row r="928" spans="1:12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</row>
    <row r="929" spans="1:12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</row>
    <row r="930" spans="1:12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</row>
    <row r="931" spans="1:12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</row>
    <row r="932" spans="1:12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</row>
    <row r="933" spans="1:12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</row>
    <row r="934" spans="1:12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</row>
    <row r="935" spans="1:12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</row>
    <row r="936" spans="1:12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</row>
    <row r="937" spans="1:12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</row>
    <row r="938" spans="1:12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</row>
    <row r="939" spans="1:12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</row>
    <row r="940" spans="1:12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</row>
    <row r="941" spans="1:12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</row>
    <row r="942" spans="1:12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</row>
    <row r="943" spans="1:12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</row>
    <row r="944" spans="1:12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</row>
    <row r="945" spans="1:12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</row>
    <row r="946" spans="1:12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</row>
    <row r="947" spans="1:12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</row>
    <row r="948" spans="1:12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</row>
    <row r="949" spans="1:12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</row>
    <row r="950" spans="1:12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</row>
    <row r="951" spans="1:12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</row>
    <row r="952" spans="1:12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</row>
    <row r="953" spans="1:12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</row>
    <row r="954" spans="1:12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</row>
    <row r="955" spans="1:12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</row>
    <row r="956" spans="1:12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</row>
    <row r="957" spans="1:12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</row>
    <row r="958" spans="1:12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</row>
    <row r="959" spans="1:12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</row>
    <row r="960" spans="1:12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</row>
    <row r="961" spans="1:12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</row>
    <row r="962" spans="1:12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</row>
    <row r="963" spans="1:12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</row>
    <row r="964" spans="1:12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</row>
    <row r="965" spans="1:12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</row>
    <row r="966" spans="1:12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</row>
    <row r="967" spans="1:12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</row>
    <row r="968" spans="1:12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</row>
    <row r="969" spans="1:12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</row>
    <row r="970" spans="1:12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</row>
    <row r="971" spans="1:12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</row>
    <row r="972" spans="1:12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</row>
    <row r="973" spans="1:12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</row>
    <row r="974" spans="1:12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</row>
    <row r="975" spans="1:12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</row>
    <row r="976" spans="1:12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</row>
    <row r="977" spans="1:12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</row>
    <row r="978" spans="1:12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</row>
    <row r="979" spans="1:12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</row>
    <row r="980" spans="1:12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</row>
    <row r="981" spans="1:12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</row>
    <row r="982" spans="1:12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</row>
    <row r="983" spans="1:12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</row>
    <row r="984" spans="1:12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</row>
    <row r="985" spans="1:12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</row>
    <row r="986" spans="1:12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</row>
    <row r="987" spans="1:12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</row>
    <row r="988" spans="1:12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</row>
    <row r="989" spans="1:12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</row>
    <row r="990" spans="1:12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</row>
    <row r="991" spans="1:12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</row>
    <row r="992" spans="1:12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</row>
    <row r="993" spans="1:12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</row>
    <row r="994" spans="1:12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</row>
    <row r="995" spans="1:12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</row>
    <row r="996" spans="1:12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</row>
    <row r="997" spans="1:12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</row>
    <row r="998" spans="1:12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</row>
    <row r="999" spans="1:12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</row>
    <row r="1000" spans="1:12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</row>
    <row r="1001" spans="1:12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</row>
    <row r="1002" spans="1:12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</row>
    <row r="1003" spans="1:12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</row>
    <row r="1004" spans="1:12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</row>
    <row r="1005" spans="1:12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</row>
    <row r="1006" spans="1:12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</row>
    <row r="1007" spans="1:12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</row>
    <row r="1008" spans="1:12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</row>
    <row r="1009" spans="1:12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</row>
    <row r="1010" spans="1:12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</row>
    <row r="1011" spans="1:12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</row>
    <row r="1012" spans="1:12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</row>
    <row r="1013" spans="1:12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</row>
    <row r="1014" spans="1:12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</row>
    <row r="1015" spans="1:12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</row>
    <row r="1016" spans="1:12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</row>
    <row r="1017" spans="1:12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</row>
    <row r="1018" spans="1:12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</row>
    <row r="1019" spans="1:12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</row>
    <row r="1020" spans="1:12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</row>
    <row r="1021" spans="1:12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</row>
    <row r="1022" spans="1:12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</row>
    <row r="1023" spans="1:12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</row>
    <row r="1024" spans="1:12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</row>
    <row r="1025" spans="1:12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</row>
    <row r="1026" spans="1:12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</row>
    <row r="1027" spans="1:12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</row>
    <row r="1028" spans="1:12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</row>
    <row r="1029" spans="1:12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</row>
    <row r="1030" spans="1:12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</row>
    <row r="1031" spans="1:12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</row>
    <row r="1032" spans="1:12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</row>
    <row r="1033" spans="1:12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</row>
    <row r="1034" spans="1:12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</row>
    <row r="1035" spans="1:12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</row>
    <row r="1036" spans="1:12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</row>
    <row r="1037" spans="1:12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</row>
    <row r="1038" spans="1:12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</row>
    <row r="1039" spans="1:12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</row>
    <row r="1040" spans="1:12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</row>
    <row r="1041" spans="1:12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</row>
    <row r="1042" spans="1:12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</row>
    <row r="1043" spans="1:12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</row>
    <row r="1044" spans="1:12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</row>
    <row r="1045" spans="1:12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</row>
    <row r="1046" spans="1:12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</row>
    <row r="1047" spans="1:12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</row>
    <row r="1048" spans="1:12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</row>
    <row r="1049" spans="1:12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</row>
    <row r="1050" spans="1:12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</row>
    <row r="1051" spans="1:12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</row>
    <row r="1052" spans="1:12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</row>
    <row r="1053" spans="1:12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</row>
    <row r="1054" spans="1:12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</row>
    <row r="1055" spans="1:12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</row>
    <row r="1056" spans="1:12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</row>
    <row r="1057" spans="1:12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</row>
    <row r="1058" spans="1:12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</row>
    <row r="1059" spans="1:12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</row>
    <row r="1060" spans="1:12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</row>
    <row r="1061" spans="1:12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</row>
    <row r="1062" spans="1:12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</row>
    <row r="1063" spans="1:12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</row>
    <row r="1064" spans="1:12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</row>
    <row r="1065" spans="1:12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</row>
    <row r="1066" spans="1:12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</row>
    <row r="1067" spans="1:12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</row>
    <row r="1068" spans="1:12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</row>
    <row r="1069" spans="1:12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</row>
    <row r="1070" spans="1:12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</row>
    <row r="1071" spans="1:12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</row>
    <row r="1072" spans="1:12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</row>
    <row r="1073" spans="1:12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</row>
    <row r="1074" spans="1:12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</row>
    <row r="1075" spans="1:12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</row>
    <row r="1076" spans="1:12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</row>
    <row r="1077" spans="1:12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</row>
    <row r="1078" spans="1:12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</row>
    <row r="1079" spans="1:12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</row>
    <row r="1080" spans="1:12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</row>
    <row r="1081" spans="1:12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</row>
    <row r="1082" spans="1:12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</row>
    <row r="1083" spans="1:12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</row>
    <row r="1084" spans="1:12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</row>
    <row r="1085" spans="1:12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</row>
    <row r="1086" spans="1:12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</row>
    <row r="1087" spans="1:12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</row>
    <row r="1088" spans="1:12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</row>
    <row r="1089" spans="1:12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</row>
    <row r="1090" spans="1:12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</row>
    <row r="1091" spans="1:12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</row>
    <row r="1092" spans="1:12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</row>
    <row r="1093" spans="1:12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</row>
    <row r="1094" spans="1:12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</row>
    <row r="1095" spans="1:12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</row>
    <row r="1096" spans="1:12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</row>
    <row r="1097" spans="1:12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</row>
    <row r="1098" spans="1:12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</row>
    <row r="1099" spans="1:12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</row>
    <row r="1100" spans="1:12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</row>
    <row r="1101" spans="1:12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</row>
    <row r="1102" spans="1:12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</row>
    <row r="1103" spans="1:12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</row>
    <row r="1104" spans="1:12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</row>
    <row r="1105" spans="1:12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</row>
    <row r="1106" spans="1:12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</row>
    <row r="1107" spans="1:12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</row>
    <row r="1108" spans="1:12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</row>
    <row r="1109" spans="1:12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</row>
    <row r="1110" spans="1:12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</row>
    <row r="1111" spans="1:12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</row>
    <row r="1112" spans="1:12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</row>
    <row r="1113" spans="1:12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</row>
    <row r="1114" spans="1:12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</row>
    <row r="1115" spans="1:12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</row>
    <row r="1116" spans="1:12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</row>
    <row r="1117" spans="1:12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</row>
    <row r="1118" spans="1:12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</row>
    <row r="1119" spans="1:12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</row>
    <row r="1120" spans="1:12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</row>
    <row r="1121" spans="1:12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</row>
    <row r="1122" spans="1:12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</row>
    <row r="1123" spans="1:12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</row>
    <row r="1124" spans="1:12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</row>
    <row r="1125" spans="1:12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</row>
    <row r="1126" spans="1:12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</row>
    <row r="1127" spans="1:12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</row>
    <row r="1128" spans="1:12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</row>
    <row r="1129" spans="1:12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</row>
    <row r="1130" spans="1:12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</row>
    <row r="1131" spans="1:12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</row>
    <row r="1132" spans="1:12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</row>
    <row r="1133" spans="1:12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</row>
    <row r="1134" spans="1:12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</row>
    <row r="1135" spans="1:12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</row>
    <row r="1136" spans="1:12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</row>
    <row r="1137" spans="1:12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</row>
    <row r="1138" spans="1:12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</row>
    <row r="1139" spans="1:12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</row>
    <row r="1140" spans="1:12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</row>
    <row r="1141" spans="1:12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</row>
    <row r="1142" spans="1:12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</row>
    <row r="1143" spans="1:12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</row>
    <row r="1144" spans="1:12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</row>
    <row r="1145" spans="1:12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</row>
    <row r="1146" spans="1:12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</row>
    <row r="1147" spans="1:12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</row>
    <row r="1148" spans="1:12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</row>
    <row r="1149" spans="1:12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</row>
    <row r="1150" spans="1:12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</row>
    <row r="1151" spans="1:12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</row>
    <row r="1152" spans="1:12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</row>
    <row r="1153" spans="1:12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</row>
    <row r="1154" spans="1:12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</row>
    <row r="1155" spans="1:12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</row>
    <row r="1156" spans="1:12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</row>
    <row r="1157" spans="1:12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</row>
    <row r="1158" spans="1:12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</row>
    <row r="1159" spans="1:12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</row>
    <row r="1160" spans="1:12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</row>
    <row r="1161" spans="1:12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</row>
    <row r="1162" spans="1:12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</row>
    <row r="1163" spans="1:12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</row>
    <row r="1164" spans="1:12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</row>
    <row r="1165" spans="1:12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</row>
    <row r="1166" spans="1:12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</row>
    <row r="1167" spans="1:12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</row>
    <row r="1168" spans="1:12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</row>
    <row r="1169" spans="1:12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</row>
    <row r="1170" spans="1:12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</row>
    <row r="1171" spans="1:12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</row>
    <row r="1172" spans="1:12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</row>
    <row r="1173" spans="1:12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</row>
    <row r="1174" spans="1:12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</row>
    <row r="1175" spans="1:12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</row>
    <row r="1176" spans="1:12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</row>
    <row r="1177" spans="1:12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</row>
    <row r="1178" spans="1:12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</row>
    <row r="1179" spans="1:12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</row>
    <row r="1180" spans="1:12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</row>
    <row r="1181" spans="1:12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</row>
    <row r="1182" spans="1:12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</row>
    <row r="1183" spans="1:12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</row>
    <row r="1184" spans="1:12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</row>
    <row r="1185" spans="1:12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</row>
    <row r="1186" spans="1:12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</row>
    <row r="1187" spans="1:12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</row>
    <row r="1188" spans="1:12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</row>
    <row r="1189" spans="1:12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</row>
    <row r="1190" spans="1:12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</row>
    <row r="1191" spans="1:12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</row>
    <row r="1192" spans="1:12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</row>
    <row r="1193" spans="1:12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</row>
    <row r="1194" spans="1:12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</row>
    <row r="1195" spans="1:12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</row>
    <row r="1196" spans="1:12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</row>
    <row r="1197" spans="1:12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</row>
    <row r="1198" spans="1:12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</row>
    <row r="1199" spans="1:12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</row>
    <row r="1200" spans="1:12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</row>
    <row r="1201" spans="1:12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</row>
    <row r="1202" spans="1:12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</row>
    <row r="1203" spans="1:12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</row>
    <row r="1204" spans="1:12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</row>
    <row r="1205" spans="1:12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</row>
    <row r="1206" spans="1:12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</row>
    <row r="1207" spans="1:12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</row>
    <row r="1208" spans="1:12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</row>
    <row r="1209" spans="1:12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</row>
    <row r="1210" spans="1:12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</row>
    <row r="1211" spans="1:12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</row>
    <row r="1212" spans="1:12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</row>
    <row r="1213" spans="1:12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</row>
    <row r="1214" spans="1:12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</row>
    <row r="1215" spans="1:12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</row>
    <row r="1216" spans="1:12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</row>
    <row r="1217" spans="1:12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</row>
    <row r="1218" spans="1:12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</row>
    <row r="1219" spans="1:12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</row>
    <row r="1220" spans="1:12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</row>
    <row r="1221" spans="1:12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</row>
    <row r="1222" spans="1:12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</row>
    <row r="1223" spans="1:12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</row>
    <row r="1224" spans="1:12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</row>
    <row r="1225" spans="1:12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</row>
    <row r="1226" spans="1:12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</row>
    <row r="1227" spans="1:12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</row>
    <row r="1228" spans="1:12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</row>
    <row r="1229" spans="1:12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</row>
    <row r="1230" spans="1:12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</row>
    <row r="1231" spans="1:12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</row>
    <row r="1232" spans="1:12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</row>
    <row r="1233" spans="1:12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</row>
    <row r="1234" spans="1:12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</row>
    <row r="1235" spans="1:12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</row>
    <row r="1236" spans="1:12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</row>
    <row r="1237" spans="1:12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</row>
    <row r="1238" spans="1:12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</row>
    <row r="1239" spans="1:12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</row>
    <row r="1240" spans="1:12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</row>
    <row r="1241" spans="1:12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</row>
    <row r="1242" spans="1:12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</row>
    <row r="1243" spans="1:12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</row>
    <row r="1244" spans="1:12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</row>
    <row r="1245" spans="1:12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</row>
    <row r="1246" spans="1:12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</row>
    <row r="1247" spans="1:12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</row>
    <row r="1248" spans="1:12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</row>
    <row r="1249" spans="1:12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</row>
    <row r="1250" spans="1:12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</row>
    <row r="1251" spans="1:12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</row>
    <row r="1252" spans="1:12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</row>
    <row r="1253" spans="1:12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</row>
    <row r="1254" spans="1:12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</row>
    <row r="1255" spans="1:12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</row>
    <row r="1256" spans="1:12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</row>
    <row r="1257" spans="1:12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</row>
    <row r="1258" spans="1:12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</row>
    <row r="1259" spans="1:12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</row>
    <row r="1260" spans="1:12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</row>
    <row r="1261" spans="1:12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</row>
    <row r="1262" spans="1:12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</row>
    <row r="1263" spans="1:12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</row>
    <row r="1264" spans="1:12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</row>
    <row r="1265" spans="1:12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</row>
    <row r="1266" spans="1:12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</row>
    <row r="1267" spans="1:12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</row>
    <row r="1268" spans="1:12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</row>
    <row r="1269" spans="1:12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</row>
    <row r="1270" spans="1:12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</row>
    <row r="1271" spans="1:12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</row>
    <row r="1272" spans="1:12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</row>
    <row r="1273" spans="1:12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</row>
    <row r="1274" spans="1:12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</row>
    <row r="1275" spans="1:12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</row>
    <row r="1276" spans="1:12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</row>
    <row r="1277" spans="1:12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</row>
    <row r="1278" spans="1:12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</row>
    <row r="1279" spans="1:12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</row>
    <row r="1280" spans="1:12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</row>
    <row r="1281" spans="1:12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</row>
    <row r="1282" spans="1:12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</row>
    <row r="1283" spans="1:12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</row>
    <row r="1284" spans="1:12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</row>
    <row r="1285" spans="1:12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</row>
    <row r="1286" spans="1:12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</row>
    <row r="1287" spans="1:12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</row>
    <row r="1288" spans="1:12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</row>
    <row r="1289" spans="1:12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</row>
    <row r="1290" spans="1:12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</row>
    <row r="1291" spans="1:12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</row>
    <row r="1292" spans="1:12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</row>
    <row r="1293" spans="1:12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</row>
    <row r="1294" spans="1:12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</row>
    <row r="1295" spans="1:12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</row>
    <row r="1296" spans="1:12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</row>
    <row r="1297" spans="1:12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</row>
    <row r="1298" spans="1:12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</row>
    <row r="1299" spans="1:12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</row>
    <row r="1300" spans="1:12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</row>
    <row r="1301" spans="1:12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</row>
    <row r="1302" spans="1:12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</row>
    <row r="1303" spans="1:12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</row>
    <row r="1304" spans="1:12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</row>
    <row r="1305" spans="1:12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</row>
    <row r="1306" spans="1:12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</row>
    <row r="1307" spans="1:12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</row>
    <row r="1308" spans="1:12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</row>
    <row r="1309" spans="1:12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</row>
    <row r="1310" spans="1:12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</row>
    <row r="1311" spans="1:12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</row>
    <row r="1312" spans="1:12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</row>
    <row r="1313" spans="1:12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</row>
    <row r="1314" spans="1:12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</row>
    <row r="1315" spans="1:12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</row>
    <row r="1316" spans="1:12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</row>
    <row r="1317" spans="1:12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</row>
    <row r="1318" spans="1:12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</row>
    <row r="1319" spans="1:12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</row>
    <row r="1320" spans="1:12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</row>
    <row r="1321" spans="1:12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</row>
    <row r="1322" spans="1:12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</row>
    <row r="1323" spans="1:12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</row>
    <row r="1324" spans="1:12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</row>
    <row r="1325" spans="1:12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</row>
    <row r="1326" spans="1:12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</row>
    <row r="1327" spans="1:12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</row>
    <row r="1328" spans="1:12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</row>
    <row r="1329" spans="1:12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</row>
    <row r="1330" spans="1:12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</row>
    <row r="1331" spans="1:12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</row>
    <row r="1332" spans="1:12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</row>
    <row r="1333" spans="1:12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</row>
    <row r="1334" spans="1:12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</row>
    <row r="1335" spans="1:12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</row>
    <row r="1336" spans="1:12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</row>
    <row r="1337" spans="1:12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</row>
    <row r="1338" spans="1:12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</row>
    <row r="1339" spans="1:12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</row>
    <row r="1340" spans="1:12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</row>
    <row r="1341" spans="1:12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</row>
    <row r="1342" spans="1:12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</row>
    <row r="1343" spans="1:12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</row>
    <row r="1344" spans="1:12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</row>
    <row r="1345" spans="1:12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</row>
    <row r="1346" spans="1:12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</row>
    <row r="1347" spans="1:12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</row>
    <row r="1348" spans="1:12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</row>
    <row r="1349" spans="1:12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</row>
    <row r="1350" spans="1:12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</row>
    <row r="1351" spans="1:12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</row>
    <row r="1352" spans="1:12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</row>
    <row r="1353" spans="1:12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</row>
    <row r="1354" spans="1:12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</row>
    <row r="1355" spans="1:12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</row>
    <row r="1356" spans="1:12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</row>
    <row r="1357" spans="1:12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</row>
    <row r="1358" spans="1:12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</row>
    <row r="1359" spans="1:12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</row>
    <row r="1360" spans="1:12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</row>
    <row r="1361" spans="1:12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</row>
    <row r="1362" spans="1:12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</row>
    <row r="1363" spans="1:12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</row>
    <row r="1364" spans="1:12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</row>
    <row r="1365" spans="1:12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</row>
    <row r="1366" spans="1:12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</row>
    <row r="1367" spans="1:12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</row>
    <row r="1368" spans="1:12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</row>
    <row r="1369" spans="1:12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</row>
    <row r="1370" spans="1:12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</row>
    <row r="1371" spans="1:12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</row>
    <row r="1372" spans="1:12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</row>
    <row r="1373" spans="1:12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</row>
    <row r="1374" spans="1:12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</row>
    <row r="1375" spans="1:12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</row>
    <row r="1376" spans="1:12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</row>
    <row r="1377" spans="1:12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</row>
    <row r="1378" spans="1:12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</row>
    <row r="1379" spans="1:12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</row>
    <row r="1380" spans="1:12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</row>
    <row r="1381" spans="1:12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</row>
    <row r="1382" spans="1:12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</row>
    <row r="1383" spans="1:12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</row>
    <row r="1384" spans="1:12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</row>
    <row r="1385" spans="1:12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</row>
    <row r="1386" spans="1:12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</row>
    <row r="1387" spans="1:12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</row>
    <row r="1388" spans="1:12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</row>
    <row r="1389" spans="1:12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</row>
    <row r="1390" spans="1:12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</row>
    <row r="1391" spans="1:12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</row>
    <row r="1392" spans="1:12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</row>
    <row r="1393" spans="1:12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</row>
    <row r="1394" spans="1:12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</row>
    <row r="1395" spans="1:12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</row>
    <row r="1396" spans="1:12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</row>
    <row r="1397" spans="1:12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</row>
    <row r="1398" spans="1:12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</row>
    <row r="1399" spans="1:12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</row>
    <row r="1400" spans="1:12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</row>
    <row r="1401" spans="1:12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</row>
    <row r="1402" spans="1:12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</row>
    <row r="1403" spans="1:12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</row>
    <row r="1404" spans="1:12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</row>
    <row r="1405" spans="1:12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</row>
    <row r="1406" spans="1:12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</row>
    <row r="1407" spans="1:12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</row>
    <row r="1408" spans="1:12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</row>
    <row r="1409" spans="1:12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</row>
    <row r="1410" spans="1:12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</row>
    <row r="1411" spans="1:12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</row>
    <row r="1412" spans="1:12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</row>
    <row r="1413" spans="1:12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</row>
    <row r="1414" spans="1:12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</row>
    <row r="1415" spans="1:12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</row>
    <row r="1416" spans="1:12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</row>
    <row r="1417" spans="1:12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</row>
    <row r="1418" spans="1:12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</row>
    <row r="1419" spans="1:12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</row>
    <row r="1420" spans="1:12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</row>
    <row r="1421" spans="1:12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</row>
    <row r="1422" spans="1:12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</row>
    <row r="1423" spans="1:12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</row>
    <row r="1424" spans="1:12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</row>
    <row r="1425" spans="1:12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</row>
    <row r="1426" spans="1:12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</row>
    <row r="1427" spans="1:12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</row>
    <row r="1428" spans="1:12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</row>
    <row r="1429" spans="1:12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</row>
    <row r="1430" spans="1:12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</row>
    <row r="1431" spans="1:12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</row>
    <row r="1432" spans="1:12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</row>
    <row r="1433" spans="1:12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</row>
    <row r="1434" spans="1:12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</row>
    <row r="1435" spans="1:12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</row>
    <row r="1436" spans="1:12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</row>
    <row r="1437" spans="1:12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</row>
    <row r="1438" spans="1:12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</row>
    <row r="1439" spans="1:12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</row>
    <row r="1440" spans="1:12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</row>
    <row r="1441" spans="1:12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</row>
    <row r="1442" spans="1:12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</row>
    <row r="1443" spans="1:12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</row>
    <row r="1444" spans="1:12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</row>
    <row r="1445" spans="1:12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</row>
    <row r="1446" spans="1:12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</row>
    <row r="1447" spans="1:12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</row>
    <row r="1448" spans="1:12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</row>
    <row r="1449" spans="1:12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</row>
    <row r="1450" spans="1:12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</row>
    <row r="1451" spans="1:12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</row>
    <row r="1452" spans="1:12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</row>
    <row r="1453" spans="1:12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</row>
    <row r="1454" spans="1:12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</row>
    <row r="1455" spans="1:12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</row>
    <row r="1456" spans="1:12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</row>
    <row r="1457" spans="1:12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</row>
    <row r="1458" spans="1:12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</row>
    <row r="1459" spans="1:12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</row>
    <row r="1460" spans="1:12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</row>
    <row r="1461" spans="1:12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</row>
    <row r="1462" spans="1:12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</row>
    <row r="1463" spans="1:12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</row>
    <row r="1464" spans="1:12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</row>
    <row r="1465" spans="1:12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</row>
    <row r="1466" spans="1:12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</row>
    <row r="1467" spans="1:12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</row>
    <row r="1468" spans="1:12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</row>
    <row r="1469" spans="1:12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</row>
    <row r="1470" spans="1:12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</row>
    <row r="1471" spans="1:12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</row>
    <row r="1472" spans="1:12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</row>
    <row r="1473" spans="1:12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</row>
    <row r="1474" spans="1:12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</row>
    <row r="1475" spans="1:12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</row>
    <row r="1476" spans="1:12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</row>
    <row r="1477" spans="1:12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</row>
    <row r="1478" spans="1:12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</row>
    <row r="1479" spans="1:12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</row>
    <row r="1480" spans="1:12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</row>
    <row r="1481" spans="1:12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</row>
    <row r="1482" spans="1:12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</row>
    <row r="1483" spans="1:12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</row>
    <row r="1484" spans="1:12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</row>
    <row r="1485" spans="1:12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</row>
    <row r="1486" spans="1:12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</row>
    <row r="1487" spans="1:12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</row>
    <row r="1488" spans="1:12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</row>
    <row r="1489" spans="1:12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</row>
    <row r="1490" spans="1:12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</row>
    <row r="1491" spans="1:12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</row>
    <row r="1492" spans="1:12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</row>
    <row r="1493" spans="1:12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</row>
    <row r="1494" spans="1:12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</row>
    <row r="1495" spans="1:12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</row>
    <row r="1496" spans="1:12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</row>
    <row r="1497" spans="1:12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</row>
    <row r="1498" spans="1:12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</row>
    <row r="1499" spans="1:12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</row>
    <row r="1500" spans="1:12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</row>
    <row r="1501" spans="1:12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</row>
    <row r="1502" spans="1:12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</row>
    <row r="1503" spans="1:12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</row>
    <row r="1504" spans="1:12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</row>
    <row r="1505" spans="1:12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</row>
    <row r="1506" spans="1:12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</row>
    <row r="1507" spans="1:12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</row>
    <row r="1508" spans="1:12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</row>
    <row r="1509" spans="1:12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</row>
    <row r="1510" spans="1:12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</row>
    <row r="1511" spans="1:12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</row>
    <row r="1512" spans="1:12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</row>
    <row r="1513" spans="1:12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</row>
    <row r="1514" spans="1:12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</row>
    <row r="1515" spans="1:12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</row>
    <row r="1516" spans="1:12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</row>
    <row r="1517" spans="1:12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</row>
    <row r="1518" spans="1:12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</row>
    <row r="1519" spans="1:12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</row>
    <row r="1520" spans="1:12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</row>
    <row r="1521" spans="1:12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</row>
    <row r="1522" spans="1:12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</row>
    <row r="1523" spans="1:12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</row>
    <row r="1524" spans="1:12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</row>
    <row r="1525" spans="1:12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</row>
    <row r="1526" spans="1:12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</row>
    <row r="1527" spans="1:12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</row>
    <row r="1528" spans="1:12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</row>
    <row r="1529" spans="1:12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</row>
    <row r="1530" spans="1:12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</row>
    <row r="1531" spans="1:12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</row>
    <row r="1532" spans="1:12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</row>
    <row r="1533" spans="1:12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</row>
    <row r="1534" spans="1:12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</row>
    <row r="1535" spans="1:12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</row>
    <row r="1536" spans="1:12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</row>
    <row r="1537" spans="1:12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</row>
    <row r="1538" spans="1:12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</row>
    <row r="1539" spans="1:12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</row>
    <row r="1540" spans="1:12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</row>
    <row r="1541" spans="1:12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</row>
    <row r="1542" spans="1:12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</row>
    <row r="1543" spans="1:12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</row>
    <row r="1544" spans="1:12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</row>
    <row r="1545" spans="1:12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</row>
    <row r="1546" spans="1:12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</row>
    <row r="1547" spans="1:12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</row>
    <row r="1548" spans="1:12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</row>
    <row r="1549" spans="1:12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</row>
    <row r="1550" spans="1:12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</row>
    <row r="1551" spans="1:12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</row>
    <row r="1552" spans="1:12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</row>
    <row r="1553" spans="1:12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</row>
    <row r="1554" spans="1:12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</row>
    <row r="1555" spans="1:12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</row>
    <row r="1556" spans="1:12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</row>
    <row r="1557" spans="1:12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</row>
    <row r="1558" spans="1:12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</row>
    <row r="1559" spans="1:12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</row>
    <row r="1560" spans="1:12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</row>
    <row r="1561" spans="1:12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</row>
    <row r="1562" spans="1:12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</row>
    <row r="1563" spans="1:12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</row>
    <row r="1564" spans="1:12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</row>
    <row r="1565" spans="1:12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</row>
    <row r="1566" spans="1:12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</row>
    <row r="1567" spans="1:12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</row>
    <row r="1568" spans="1:12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</row>
    <row r="1569" spans="1:12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</row>
    <row r="1570" spans="1:12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</row>
    <row r="1571" spans="1:12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</row>
    <row r="1572" spans="1:12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</row>
    <row r="1573" spans="1:12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</row>
    <row r="1574" spans="1:12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</row>
    <row r="1575" spans="1:12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</row>
    <row r="1576" spans="1:12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</row>
    <row r="1577" spans="1:12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</row>
    <row r="1578" spans="1:12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</row>
    <row r="1579" spans="1:12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</row>
    <row r="1580" spans="1:12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</row>
    <row r="1581" spans="1:12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</row>
    <row r="1582" spans="1:12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</row>
    <row r="1583" spans="1:12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</row>
    <row r="1584" spans="1:12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</row>
    <row r="1585" spans="1:12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</row>
    <row r="1586" spans="1:12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</row>
    <row r="1587" spans="1:12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</row>
    <row r="1588" spans="1:12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</row>
    <row r="1589" spans="1:12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</row>
    <row r="1590" spans="1:12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</row>
    <row r="1591" spans="1:12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</row>
    <row r="1592" spans="1:12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</row>
    <row r="1593" spans="1:12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</row>
    <row r="1594" spans="1:12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</row>
    <row r="1595" spans="1:12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</row>
    <row r="1596" spans="1:12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</row>
    <row r="1597" spans="1:12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</row>
    <row r="1598" spans="1:12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</row>
    <row r="1599" spans="1:12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</row>
    <row r="1600" spans="1:12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</row>
    <row r="1601" spans="1:12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</row>
    <row r="1602" spans="1:12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</row>
    <row r="1603" spans="1:12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</row>
    <row r="1604" spans="1:12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</row>
    <row r="1605" spans="1:12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</row>
    <row r="1606" spans="1:12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</row>
    <row r="1607" spans="1:12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</row>
    <row r="1608" spans="1:12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</row>
    <row r="1609" spans="1:12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</row>
    <row r="1610" spans="1:12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</row>
    <row r="1611" spans="1:12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</row>
    <row r="1612" spans="1:12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</row>
    <row r="1613" spans="1:12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</row>
    <row r="1614" spans="1:12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</row>
    <row r="1615" spans="1:12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</row>
    <row r="1616" spans="1:12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</row>
    <row r="1617" spans="1:12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</row>
    <row r="1618" spans="1:12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</row>
    <row r="1619" spans="1:12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</row>
    <row r="1620" spans="1:12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</row>
    <row r="1621" spans="1:12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</row>
    <row r="1622" spans="1:12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</row>
    <row r="1623" spans="1:12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</row>
    <row r="1624" spans="1:12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</row>
    <row r="1625" spans="1:12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</row>
    <row r="1626" spans="1:12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</row>
    <row r="1627" spans="1:12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</row>
    <row r="1628" spans="1:12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</row>
    <row r="1629" spans="1:12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</row>
    <row r="1630" spans="1:12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</row>
    <row r="1631" spans="1:12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</row>
    <row r="1632" spans="1:12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</row>
    <row r="1633" spans="1:12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</row>
    <row r="1634" spans="1:12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</row>
    <row r="1635" spans="1:12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</row>
    <row r="1636" spans="1:12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</row>
    <row r="1637" spans="1:12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</row>
    <row r="1638" spans="1:12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</row>
    <row r="1639" spans="1:12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</row>
    <row r="1640" spans="1:12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</row>
    <row r="1641" spans="1:12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</row>
    <row r="1642" spans="1:12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</row>
    <row r="1643" spans="1:12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</row>
    <row r="1644" spans="1:12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</row>
    <row r="1645" spans="1:12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</row>
    <row r="1646" spans="1:12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</row>
    <row r="1647" spans="1:12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</row>
    <row r="1648" spans="1:12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</row>
    <row r="1649" spans="1:12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</row>
    <row r="1650" spans="1:12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</row>
    <row r="1651" spans="1:12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</row>
    <row r="1652" spans="1:12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</row>
    <row r="1653" spans="1:12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</row>
    <row r="1654" spans="1:12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</row>
    <row r="1655" spans="1:12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</row>
    <row r="1656" spans="1:12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</row>
    <row r="1657" spans="1:12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</row>
    <row r="1658" spans="1:12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</row>
    <row r="1659" spans="1:12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</row>
    <row r="1660" spans="1:12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</row>
    <row r="1661" spans="1:12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</row>
    <row r="1662" spans="1:12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</row>
    <row r="1663" spans="1:12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</row>
    <row r="1664" spans="1:12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</row>
    <row r="1665" spans="1:12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</row>
    <row r="1666" spans="1:12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</row>
    <row r="1667" spans="1:12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</row>
    <row r="1668" spans="1:12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</row>
    <row r="1669" spans="1:12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</row>
    <row r="1670" spans="1:12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</row>
    <row r="1671" spans="1:12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</row>
    <row r="1672" spans="1:12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</row>
    <row r="1673" spans="1:12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</row>
    <row r="1674" spans="1:12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</row>
    <row r="1675" spans="1:12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</row>
    <row r="1676" spans="1:12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</row>
    <row r="1677" spans="1:12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</row>
    <row r="1678" spans="1:12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</row>
    <row r="1679" spans="1:12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</row>
    <row r="1680" spans="1:12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</row>
    <row r="1681" spans="1:12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</row>
    <row r="1682" spans="1:12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</row>
    <row r="1683" spans="1:12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</row>
    <row r="1684" spans="1:12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</row>
    <row r="1685" spans="1:12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</row>
    <row r="1686" spans="1:12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</row>
    <row r="1687" spans="1:12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</row>
    <row r="1688" spans="1:12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</row>
    <row r="1689" spans="1:12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</row>
    <row r="1690" spans="1:12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</row>
    <row r="1691" spans="1:12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</row>
    <row r="1692" spans="1:12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</row>
    <row r="1693" spans="1:12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</row>
    <row r="1694" spans="1:12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</row>
    <row r="1695" spans="1:12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</row>
    <row r="1696" spans="1:12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</row>
    <row r="1697" spans="1:12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</row>
    <row r="1698" spans="1:12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</row>
    <row r="1699" spans="1:12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</row>
    <row r="1700" spans="1:12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</row>
    <row r="1701" spans="1:12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</row>
    <row r="1702" spans="1:12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</row>
    <row r="1703" spans="1:12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</row>
    <row r="1704" spans="1:12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</row>
    <row r="1705" spans="1:12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</row>
    <row r="1706" spans="1:12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</row>
    <row r="1707" spans="1:12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</row>
    <row r="1708" spans="1:12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</row>
    <row r="1709" spans="1:12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</row>
    <row r="1710" spans="1:12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</row>
    <row r="1711" spans="1:12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</row>
    <row r="1712" spans="1:12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</row>
    <row r="1713" spans="1:12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</row>
    <row r="1714" spans="1:12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</row>
    <row r="1715" spans="1:12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</row>
    <row r="1716" spans="1:12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</row>
    <row r="1717" spans="1:12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</row>
    <row r="1718" spans="1:12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</row>
    <row r="1719" spans="1:12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</row>
    <row r="1720" spans="1:12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</row>
    <row r="1721" spans="1:12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</row>
    <row r="1722" spans="1:12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</row>
    <row r="1723" spans="1:12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</row>
    <row r="1724" spans="1:12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</row>
    <row r="1725" spans="1:12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</row>
    <row r="1726" spans="1:12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</row>
    <row r="1727" spans="1:12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</row>
    <row r="1728" spans="1:12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</row>
    <row r="1729" spans="1:12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</row>
    <row r="1730" spans="1:12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</row>
    <row r="1731" spans="1:12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</row>
    <row r="1732" spans="1:12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</row>
    <row r="1733" spans="1:12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</row>
    <row r="1734" spans="1:12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</row>
    <row r="1735" spans="1:12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</row>
    <row r="1736" spans="1:12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</row>
    <row r="1737" spans="1:12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</row>
    <row r="1738" spans="1:12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</row>
    <row r="1739" spans="1:12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</row>
    <row r="1740" spans="1:12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</row>
    <row r="1741" spans="1:12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</row>
    <row r="1742" spans="1:12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</row>
    <row r="1743" spans="1:12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</row>
    <row r="1744" spans="1:12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</row>
    <row r="1745" spans="1:12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</row>
    <row r="1746" spans="1:12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</row>
    <row r="1747" spans="1:12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</row>
    <row r="1748" spans="1:12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</row>
    <row r="1749" spans="1:12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</row>
    <row r="1750" spans="1:12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</row>
    <row r="1751" spans="1:12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</row>
    <row r="1752" spans="1:12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</row>
    <row r="1753" spans="1:12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</row>
    <row r="1754" spans="1:12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</row>
    <row r="1755" spans="1:12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</row>
    <row r="1756" spans="1:12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</row>
    <row r="1757" spans="1:12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</row>
    <row r="1758" spans="1:12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</row>
    <row r="1759" spans="1:12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</row>
    <row r="1760" spans="1:12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</row>
    <row r="1761" spans="1:12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</row>
    <row r="1762" spans="1:12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</row>
    <row r="1763" spans="1:12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</row>
    <row r="1764" spans="1:12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</row>
    <row r="1765" spans="1:12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</row>
    <row r="1766" spans="1:12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</row>
    <row r="1767" spans="1:12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</row>
    <row r="1768" spans="1:12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</row>
    <row r="1769" spans="1:12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</row>
    <row r="1770" spans="1:12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</row>
    <row r="1771" spans="1:12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</row>
    <row r="1772" spans="1:12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</row>
    <row r="1773" spans="1:12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</row>
    <row r="1774" spans="1:12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</row>
    <row r="1775" spans="1:12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</row>
    <row r="1776" spans="1:12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</row>
    <row r="1777" spans="1:12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</row>
    <row r="1778" spans="1:12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</row>
    <row r="1779" spans="1:12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</row>
    <row r="1780" spans="1:12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</row>
    <row r="1781" spans="1:12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</row>
    <row r="1782" spans="1:12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</row>
    <row r="1783" spans="1:12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</row>
    <row r="1784" spans="1:12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</row>
    <row r="1785" spans="1:12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</row>
    <row r="1786" spans="1:12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</row>
    <row r="1787" spans="1:12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</row>
    <row r="1788" spans="1:12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</row>
    <row r="1789" spans="1:12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</row>
    <row r="1790" spans="1:12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</row>
    <row r="1791" spans="1:12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</row>
    <row r="1792" spans="1:12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</row>
    <row r="1793" spans="1:12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</row>
    <row r="1794" spans="1:12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</row>
    <row r="1795" spans="1:12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</row>
    <row r="1796" spans="1:12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</row>
    <row r="1797" spans="1:12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</row>
    <row r="1798" spans="1:12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</row>
    <row r="1799" spans="1:12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</row>
    <row r="1800" spans="1:12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</row>
    <row r="1801" spans="1:12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</row>
    <row r="1802" spans="1:12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</row>
    <row r="1803" spans="1:12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</row>
    <row r="1804" spans="1:12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</row>
    <row r="1805" spans="1:12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</row>
    <row r="1806" spans="1:12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</row>
    <row r="1807" spans="1:12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</row>
    <row r="1808" spans="1:12" ht="12.7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</row>
    <row r="1809" spans="1:12" ht="12.7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</row>
    <row r="1810" spans="1:12" ht="12.7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</row>
    <row r="1811" spans="1:12" ht="12.7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</row>
    <row r="1812" spans="1:12" ht="12.7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</row>
    <row r="1813" spans="1:12" ht="12.7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</row>
    <row r="1814" spans="1:12" ht="12.7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</row>
    <row r="1815" spans="1:12" ht="12.7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</row>
    <row r="1816" spans="1:12" ht="12.7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</row>
    <row r="1817" spans="1:12" ht="12.7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</row>
    <row r="1818" spans="1:12" ht="12.7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</row>
    <row r="1819" spans="1:12" ht="12.7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</row>
    <row r="1820" spans="1:12" ht="12.7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</row>
    <row r="1821" spans="1:12" ht="12.7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</row>
    <row r="1822" spans="1:12" ht="12.7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</row>
    <row r="1823" spans="1:12" ht="12.7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</row>
    <row r="1824" spans="1:12" ht="12.7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</row>
    <row r="1825" spans="1:12" ht="12.7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</row>
    <row r="1826" spans="1:12" ht="12.7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</row>
    <row r="1827" spans="1:12" ht="12.7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</row>
    <row r="1828" spans="1:12" ht="12.7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</row>
    <row r="1829" spans="1:12" ht="12.7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</row>
    <row r="1830" spans="1:12" ht="12.7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</row>
    <row r="1831" spans="1:12" ht="12.7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</row>
    <row r="1832" spans="1:12" ht="12.7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</row>
    <row r="1833" spans="1:12" ht="12.7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</row>
    <row r="1834" spans="1:12" ht="12.7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</row>
    <row r="1835" spans="1:12" ht="12.7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</row>
    <row r="1836" spans="1:12" ht="12.7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</row>
    <row r="1837" spans="1:12" ht="12.7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</row>
    <row r="1838" spans="1:12" ht="12.7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</row>
    <row r="1839" spans="1:12" ht="12.7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</row>
    <row r="1840" spans="1:12" ht="12.7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</row>
    <row r="1841" spans="1:12" ht="12.7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</row>
    <row r="1842" spans="1:12" ht="12.7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</row>
    <row r="1843" spans="1:12" ht="12.7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</row>
    <row r="1844" spans="1:12" ht="12.7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</row>
    <row r="1845" spans="1:12" ht="12.7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</row>
    <row r="1846" spans="1:12" ht="12.7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</row>
    <row r="1847" spans="1:12" ht="12.7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</row>
    <row r="1848" spans="1:12" ht="12.7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</row>
    <row r="1849" spans="1:12" ht="12.7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</row>
    <row r="1850" spans="1:12" ht="12.7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</row>
    <row r="1851" spans="1:12" ht="12.7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</row>
    <row r="1852" spans="1:12" ht="12.7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</row>
    <row r="1853" spans="1:12" ht="12.7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</row>
    <row r="1854" spans="1:12" ht="12.7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</row>
    <row r="1855" spans="1:12" ht="12.7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</row>
    <row r="1856" spans="1:12" ht="12.7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</row>
    <row r="1857" spans="1:12" ht="12.7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</row>
    <row r="1858" spans="1:12" ht="12.7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</row>
    <row r="1859" spans="1:12" ht="12.7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</row>
    <row r="1860" spans="1:12" ht="12.7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</row>
    <row r="1861" spans="1:12" ht="12.7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</row>
    <row r="1862" spans="1:12" ht="12.7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</row>
    <row r="1863" spans="1:12" ht="12.7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</row>
    <row r="1864" spans="1:12" ht="12.7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</row>
    <row r="1865" spans="1:12" ht="12.7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</row>
    <row r="1866" spans="1:12" ht="12.7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</row>
    <row r="1867" spans="1:12" ht="12.7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</row>
    <row r="1868" spans="1:12" ht="12.7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</row>
    <row r="1869" spans="1:12" ht="12.7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</row>
    <row r="1870" spans="1:12" ht="12.7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</row>
    <row r="1871" spans="1:12" ht="12.7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</row>
    <row r="1872" spans="1:12" ht="12.7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</row>
    <row r="1873" spans="1:12" ht="12.7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</row>
    <row r="1874" spans="1:12" ht="12.7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</row>
    <row r="1875" spans="1:12" ht="12.7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</row>
    <row r="1876" spans="1:12" ht="12.7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</row>
    <row r="1877" spans="1:12" ht="12.7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</row>
    <row r="1878" spans="1:12" ht="12.7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</row>
    <row r="1879" spans="1:12" ht="12.7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</row>
    <row r="1880" spans="1:12" ht="12.7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</row>
    <row r="1881" spans="1:12" ht="12.7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</row>
    <row r="1882" spans="1:12" ht="12.7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</row>
    <row r="1883" spans="1:12" ht="12.7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</row>
    <row r="1884" spans="1:12" ht="12.7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</row>
    <row r="1885" spans="1:12" ht="12.7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</row>
    <row r="1886" spans="1:12" ht="12.7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</row>
    <row r="1887" spans="1:12" ht="12.7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</row>
    <row r="1888" spans="1:12" ht="12.7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</row>
    <row r="1889" spans="1:12" ht="12.7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</row>
    <row r="1890" spans="1:12" ht="12.7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</row>
    <row r="1891" spans="1:12" ht="12.7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</row>
    <row r="1892" spans="1:12" ht="12.7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</row>
    <row r="1893" spans="1:12" ht="12.7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</row>
    <row r="1894" spans="1:12" ht="12.7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</row>
    <row r="1895" spans="1:12" ht="12.7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</row>
    <row r="1896" spans="1:12" ht="12.7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</row>
    <row r="1897" spans="1:12" ht="12.7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</row>
    <row r="1898" spans="1:12" ht="12.7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</row>
    <row r="1899" spans="1:12" ht="12.7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</row>
    <row r="1900" spans="1:12" ht="12.7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</row>
    <row r="1901" spans="1:12" ht="12.7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</row>
    <row r="1902" spans="1:12" ht="12.7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</row>
    <row r="1903" spans="1:12" ht="12.7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</row>
    <row r="1904" spans="1:12" ht="12.7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</row>
    <row r="1905" spans="1:12" ht="12.7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</row>
    <row r="1906" spans="1:12" ht="12.7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</row>
    <row r="1907" spans="1:12" ht="12.7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</row>
    <row r="1908" spans="1:12" ht="12.7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</row>
    <row r="1909" spans="1:12" ht="12.7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</row>
    <row r="1910" spans="1:12" ht="12.7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</row>
    <row r="1911" spans="1:12" ht="12.7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</row>
    <row r="1912" spans="1:12" ht="12.7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</row>
    <row r="1913" spans="1:12" ht="12.7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</row>
    <row r="1914" spans="1:12" ht="12.7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</row>
    <row r="1915" spans="1:12" ht="12.7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</row>
    <row r="1916" spans="1:12" ht="12.7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</row>
    <row r="1917" spans="1:12" ht="12.7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</row>
    <row r="1918" spans="1:12" ht="12.7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</row>
    <row r="1919" spans="1:12" ht="12.7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</row>
    <row r="1920" spans="1:12" ht="12.7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</row>
    <row r="1921" spans="1:12" ht="12.7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</row>
    <row r="1922" spans="1:12" ht="12.7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</row>
    <row r="1923" spans="1:12" ht="12.7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</row>
    <row r="1924" spans="1:12" ht="12.7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</row>
    <row r="1925" spans="1:12" ht="12.7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</row>
    <row r="1926" spans="1:12" ht="12.7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</row>
    <row r="1927" spans="1:12" ht="12.7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</row>
    <row r="1928" spans="1:12" ht="12.7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</row>
    <row r="1929" spans="1:12" ht="12.7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</row>
    <row r="1930" spans="1:12" ht="12.7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</row>
    <row r="1931" spans="1:12" ht="12.7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</row>
    <row r="1932" spans="1:12" ht="12.7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</row>
    <row r="1933" spans="1:12" ht="12.7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</row>
    <row r="1934" spans="1:12" ht="12.7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</row>
    <row r="1935" spans="1:12" ht="12.7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</row>
    <row r="1936" spans="1:12" ht="12.7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</row>
    <row r="1937" spans="1:12" ht="12.7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</row>
    <row r="1938" spans="1:12" ht="12.7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</row>
    <row r="1939" spans="1:12" ht="12.7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</row>
    <row r="1940" spans="1:12" ht="12.7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</row>
    <row r="1941" spans="1:12" ht="12.7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</row>
    <row r="1942" spans="1:12" ht="12.7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</row>
    <row r="1943" spans="1:12" ht="12.7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</row>
    <row r="1944" spans="1:12" ht="12.7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</row>
    <row r="1945" spans="1:12" ht="12.7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</row>
    <row r="1946" spans="1:12" ht="12.7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</row>
    <row r="1947" spans="1:12" ht="12.7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</row>
    <row r="1948" spans="1:12" ht="12.7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</row>
    <row r="1949" spans="1:12" ht="12.7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</row>
    <row r="1950" spans="1:12" ht="12.7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</row>
    <row r="1951" spans="1:12" ht="12.7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</row>
    <row r="1952" spans="1:12" ht="12.7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</row>
    <row r="1953" spans="1:12" ht="12.7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</row>
    <row r="1954" spans="1:12" ht="12.7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</row>
    <row r="1955" spans="1:12" ht="12.7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</row>
    <row r="1956" spans="1:12" ht="12.7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</row>
    <row r="1957" spans="1:12" ht="12.7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</row>
    <row r="1958" spans="1:12" ht="12.7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</row>
    <row r="1959" spans="1:12" ht="12.7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</row>
    <row r="1960" spans="1:12" ht="12.7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</row>
    <row r="1961" spans="1:12" ht="12.7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</row>
    <row r="1962" spans="1:12" ht="12.7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</row>
    <row r="1963" spans="1:12" ht="12.7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</row>
    <row r="1964" spans="1:12" ht="12.7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</row>
    <row r="1965" spans="1:12" ht="12.7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</row>
    <row r="1966" spans="1:12" ht="12.7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</row>
    <row r="1967" spans="1:12" ht="12.7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</row>
    <row r="1968" spans="1:12" ht="12.7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</row>
    <row r="1969" spans="1:12" ht="12.7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</row>
    <row r="1970" spans="1:12" ht="12.7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</row>
    <row r="1971" spans="1:12" ht="12.7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</row>
    <row r="1972" spans="1:12" ht="12.7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</row>
    <row r="1973" spans="1:12" ht="12.7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</row>
    <row r="1974" spans="1:12" ht="12.7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</row>
    <row r="1975" spans="1:12" ht="12.7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</row>
    <row r="1976" spans="1:12" ht="12.7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</row>
    <row r="1977" spans="1:12" ht="12.7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</row>
    <row r="1978" spans="1:12" ht="12.7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</row>
    <row r="1979" spans="1:12" ht="12.7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</row>
    <row r="1980" spans="1:12" ht="12.7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</row>
    <row r="1981" spans="1:12" ht="12.7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</row>
    <row r="1982" spans="1:12" ht="12.7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</row>
    <row r="1983" spans="1:12" ht="12.7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</row>
    <row r="1984" spans="1:12" ht="12.7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</row>
    <row r="1985" spans="1:12" ht="12.7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</row>
    <row r="1986" spans="1:12" ht="12.7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</row>
    <row r="1987" spans="1:12" ht="12.7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</row>
    <row r="1988" spans="1:12" ht="12.7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</row>
    <row r="1989" spans="1:12" ht="12.7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</row>
    <row r="1990" spans="1:12" ht="12.7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</row>
    <row r="1991" spans="1:12" ht="12.7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</row>
    <row r="1992" spans="1:12" ht="12.7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</row>
    <row r="1993" spans="1:12" ht="12.7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</row>
    <row r="1994" spans="1:12" ht="12.7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</row>
    <row r="1995" spans="1:12" ht="12.7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</row>
    <row r="1996" spans="1:12" ht="12.7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</row>
    <row r="1997" spans="1:12" ht="12.7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</row>
    <row r="1998" spans="1:12" ht="12.7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</row>
    <row r="1999" spans="1:12" ht="12.7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</row>
    <row r="2000" spans="1:12" ht="12.7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</row>
    <row r="2001" spans="1:12" ht="12.7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</row>
    <row r="2002" spans="1:12" ht="12.7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</row>
    <row r="2003" spans="1:12" ht="12.7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</row>
    <row r="2004" spans="1:12" ht="12.7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</row>
    <row r="2005" spans="1:12" ht="12.7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</row>
    <row r="2006" spans="1:12" ht="12.7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</row>
    <row r="2007" spans="1:12" ht="12.7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</row>
    <row r="2008" spans="1:12" ht="12.7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</row>
    <row r="2009" spans="1:12" ht="12.7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</row>
    <row r="2010" spans="1:12" ht="12.7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</row>
    <row r="2011" spans="1:12" ht="12.7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</row>
    <row r="2012" spans="1:12" ht="12.7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</row>
    <row r="2013" spans="1:12" ht="12.7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</row>
    <row r="2014" spans="1:12" ht="12.7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</row>
    <row r="2015" spans="1:12" ht="12.7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</row>
    <row r="2016" spans="1:12" ht="12.7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</row>
    <row r="2017" spans="1:12" ht="12.7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</row>
    <row r="2018" spans="1:12" ht="12.7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</row>
    <row r="2019" spans="1:12" ht="12.7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</row>
    <row r="2020" spans="1:12" ht="12.7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</row>
    <row r="2021" spans="1:12" ht="12.7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</row>
    <row r="2022" spans="1:12" ht="12.7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</row>
    <row r="2023" spans="1:12" ht="12.7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</row>
    <row r="2024" spans="1:12" ht="12.7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</row>
    <row r="2025" spans="1:12" ht="12.7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</row>
    <row r="2026" spans="1:12" ht="12.7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</row>
    <row r="2027" spans="1:12" ht="12.7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</row>
    <row r="2028" spans="1:12" ht="12.7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</row>
    <row r="2029" spans="1:12" ht="12.7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</row>
    <row r="2030" spans="1:12" ht="12.7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</row>
    <row r="2031" spans="1:12" ht="12.7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</row>
    <row r="2032" spans="1:12" ht="12.7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</row>
    <row r="2033" spans="1:12" ht="12.7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</row>
    <row r="2034" spans="1:12" ht="12.7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</row>
    <row r="2035" spans="1:12" ht="12.7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</row>
    <row r="2036" spans="1:12" ht="12.7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</row>
    <row r="2037" spans="1:12" ht="12.7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</row>
    <row r="2038" spans="1:12" ht="12.7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</row>
    <row r="2039" spans="1:12" ht="12.7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</row>
    <row r="2040" spans="1:12" ht="12.7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</row>
    <row r="2041" spans="1:12" ht="12.7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</row>
    <row r="2042" spans="1:12" ht="12.7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</row>
    <row r="2043" spans="1:12" ht="12.7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</row>
    <row r="2044" spans="1:12" ht="12.7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</row>
    <row r="2045" spans="1:12" ht="12.7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</row>
    <row r="2046" spans="1:12" ht="12.7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</row>
    <row r="2047" spans="1:12" ht="12.7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</row>
    <row r="2048" spans="1:12" ht="12.7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</row>
    <row r="2049" spans="1:12" ht="12.7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</row>
    <row r="2050" spans="1:12" ht="12.7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</row>
    <row r="2051" spans="1:12" ht="12.7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</row>
    <row r="2052" spans="1:12" ht="12.7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</row>
    <row r="2053" spans="1:12" ht="12.7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</row>
    <row r="2054" spans="1:12" ht="12.7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</row>
    <row r="2055" spans="1:12" ht="12.7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</row>
    <row r="2056" spans="1:12" ht="12.7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</row>
    <row r="2057" spans="1:12" ht="12.7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</row>
    <row r="2058" spans="1:12" ht="12.7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</row>
    <row r="2059" spans="1:12" ht="12.7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</row>
    <row r="2060" spans="1:12" ht="12.7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</row>
    <row r="2061" spans="1:12" ht="12.7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</row>
    <row r="2062" spans="1:12" ht="12.7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</row>
    <row r="2063" spans="1:12" ht="12.7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</row>
    <row r="2064" spans="1:12" ht="12.7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</row>
    <row r="2065" spans="1:12" ht="12.7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</row>
    <row r="2066" spans="1:12" ht="12.7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</row>
    <row r="2067" spans="1:12" ht="12.7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</row>
    <row r="2068" spans="1:12" ht="12.7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</row>
    <row r="2069" spans="1:12" ht="12.7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</row>
    <row r="2070" spans="1:12" ht="12.7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</row>
    <row r="2071" spans="1:12" ht="12.7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</row>
    <row r="2072" spans="1:12" ht="12.7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</row>
    <row r="2073" spans="1:12" ht="12.7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</row>
    <row r="2074" spans="1:12" ht="12.7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</row>
    <row r="2075" spans="1:12" ht="12.7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</row>
    <row r="2076" spans="1:12" ht="12.7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</row>
    <row r="2077" spans="1:12" ht="12.7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</row>
    <row r="2078" spans="1:12" ht="12.7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</row>
    <row r="2079" spans="1:12" ht="12.7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</row>
    <row r="2080" spans="1:12" ht="12.7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</row>
    <row r="2081" spans="1:12" ht="12.7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</row>
    <row r="2082" spans="1:12" ht="12.7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</row>
    <row r="2083" spans="1:12" ht="12.7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</row>
    <row r="2084" spans="1:12" ht="12.7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</row>
    <row r="2085" spans="1:12" ht="12.7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</row>
    <row r="2086" spans="1:12" ht="12.7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</row>
    <row r="2087" spans="1:12" ht="12.7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</row>
    <row r="2088" spans="1:12" ht="12.7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</row>
    <row r="2089" spans="1:12" ht="12.7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</row>
    <row r="2090" spans="1:12" ht="12.7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</row>
    <row r="2091" spans="1:12" ht="12.7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</row>
    <row r="2092" spans="1:12" ht="12.7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</row>
    <row r="2093" spans="1:12" ht="12.7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</row>
    <row r="2094" spans="1:12" ht="12.7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</row>
    <row r="2095" spans="1:12" ht="12.7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</row>
    <row r="2096" spans="1:12" ht="12.7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</row>
    <row r="2097" spans="1:12" ht="12.7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</row>
    <row r="2098" spans="1:12" ht="12.7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</row>
    <row r="2099" spans="1:12" ht="12.7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</row>
    <row r="2100" spans="1:12" ht="12.7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</row>
    <row r="2101" spans="1:12" ht="12.7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</row>
    <row r="2102" spans="1:12" ht="12.7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</row>
    <row r="2103" spans="1:12" ht="12.7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</row>
    <row r="2104" spans="1:12" ht="12.7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</row>
    <row r="2105" spans="1:12" ht="12.7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</row>
    <row r="2106" spans="1:12" ht="12.7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</row>
    <row r="2107" spans="1:12" ht="12.7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</row>
    <row r="2108" spans="1:12" ht="12.7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</row>
    <row r="2109" spans="1:12" ht="12.7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</row>
    <row r="2110" spans="1:12" ht="12.7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</row>
    <row r="2111" spans="1:12" ht="12.7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</row>
    <row r="2112" spans="1:12" ht="12.7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</row>
    <row r="2113" spans="1:12" ht="12.7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</row>
    <row r="2114" spans="1:12" ht="12.7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</row>
    <row r="2115" spans="1:12" ht="12.7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</row>
    <row r="2116" spans="1:12" ht="12.7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</row>
    <row r="2117" spans="1:12" ht="12.7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</row>
    <row r="2118" spans="1:12" ht="12.7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</row>
    <row r="2119" spans="1:12" ht="12.7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</row>
    <row r="2120" spans="1:12" ht="12.7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</row>
    <row r="2121" spans="1:12" ht="12.7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</row>
    <row r="2122" spans="1:12" ht="12.7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</row>
    <row r="2123" spans="1:12" ht="12.7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</row>
    <row r="2124" spans="1:12" ht="12.7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</row>
    <row r="2125" spans="1:12" ht="12.7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</row>
    <row r="2126" spans="1:12" ht="12.7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</row>
    <row r="2127" spans="1:12" ht="12.7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</row>
    <row r="2128" spans="1:12" ht="12.7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</row>
    <row r="2129" spans="1:12" ht="12.7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</row>
    <row r="2130" spans="1:12" ht="12.7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</row>
    <row r="2131" spans="1:12" ht="12.7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</row>
    <row r="2132" spans="1:12" ht="12.7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</row>
    <row r="2133" spans="1:12" ht="12.7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</row>
    <row r="2134" spans="1:12" ht="12.7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</row>
    <row r="2135" spans="1:12" ht="12.7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</row>
    <row r="2136" spans="1:12" ht="12.7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</row>
    <row r="2137" spans="1:12" ht="12.7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</row>
    <row r="2138" spans="1:12" ht="12.7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</row>
    <row r="2139" spans="1:12" ht="12.7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</row>
    <row r="2140" spans="1:12" ht="12.7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</row>
    <row r="2141" spans="1:12" ht="12.7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</row>
    <row r="2142" spans="1:12" ht="12.7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</row>
    <row r="2143" spans="1:12" ht="12.7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</row>
    <row r="2144" spans="1:12" ht="12.7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</row>
    <row r="2145" spans="1:12" ht="12.7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</row>
    <row r="2146" spans="1:12" ht="12.7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</row>
    <row r="2147" spans="1:12" ht="12.7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</row>
    <row r="2148" spans="1:12" ht="12.7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</row>
    <row r="2149" spans="1:12" ht="12.7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</row>
    <row r="2150" spans="1:12" ht="12.7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</row>
    <row r="2151" spans="1:12" ht="12.7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</row>
    <row r="2152" spans="1:12" ht="12.7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</row>
    <row r="2153" spans="1:12" ht="12.7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</row>
    <row r="2154" spans="1:12" ht="12.7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</row>
    <row r="2155" spans="1:12" ht="12.7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</row>
    <row r="2156" spans="1:12" ht="12.7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</row>
    <row r="2157" spans="1:12" ht="12.7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</row>
    <row r="2158" spans="1:12" ht="12.7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</row>
    <row r="2159" spans="1:12" ht="12.7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</row>
    <row r="2160" spans="1:12" ht="12.7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</row>
    <row r="2161" spans="1:12" ht="12.7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</row>
    <row r="2162" spans="1:12" ht="12.7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</row>
    <row r="2163" spans="1:12" ht="12.7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</row>
    <row r="2164" spans="1:12" ht="12.7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</row>
    <row r="2165" spans="1:12" ht="12.7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</row>
    <row r="2166" spans="1:12" ht="12.7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</row>
    <row r="2167" spans="1:12" ht="12.7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</row>
    <row r="2168" spans="1:12" ht="12.7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</row>
    <row r="2169" spans="1:12" ht="12.7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</row>
    <row r="2170" spans="1:12" ht="12.7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</row>
    <row r="2171" spans="1:12" ht="12.7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</row>
    <row r="2172" spans="1:12" ht="12.7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</row>
    <row r="2173" spans="1:12" ht="12.7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</row>
    <row r="2174" spans="1:12" ht="12.7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</row>
    <row r="2175" spans="1:12" ht="12.7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</row>
    <row r="2176" spans="1:12" ht="12.7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</row>
    <row r="2177" spans="1:12" ht="12.7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</row>
    <row r="2178" spans="1:12" ht="12.7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</row>
    <row r="2179" spans="1:12" ht="12.7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</row>
    <row r="2180" spans="1:12" ht="12.7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</row>
    <row r="2181" spans="1:12" ht="12.7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</row>
    <row r="2182" spans="1:12" ht="12.7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</row>
    <row r="2183" spans="1:12" ht="12.7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</row>
    <row r="2184" spans="1:12" ht="12.7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</row>
    <row r="2185" spans="1:12" ht="12.7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</row>
    <row r="2186" spans="1:12" ht="12.7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</row>
    <row r="2187" spans="1:12" ht="12.7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</row>
    <row r="2188" spans="1:12" ht="12.7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</row>
    <row r="2189" spans="1:12" ht="12.7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</row>
    <row r="2190" spans="1:12" ht="12.7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</row>
    <row r="2191" spans="1:12" ht="12.7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</row>
    <row r="2192" spans="1:12" ht="12.7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</row>
    <row r="2193" spans="1:12" ht="12.7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</row>
    <row r="2194" spans="1:12" ht="12.7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</row>
    <row r="2195" spans="1:12" ht="12.7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</row>
    <row r="2196" spans="1:12" ht="12.7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</row>
    <row r="2197" spans="1:12" ht="12.7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</row>
    <row r="2198" spans="1:12" ht="12.7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</row>
    <row r="2199" spans="1:12" ht="12.7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</row>
    <row r="2200" spans="1:12" ht="12.7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</row>
    <row r="2201" spans="1:12" ht="12.7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</row>
    <row r="2202" spans="1:12" ht="12.7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</row>
    <row r="2203" spans="1:12" ht="12.7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</row>
    <row r="2204" spans="1:12" ht="12.7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</row>
    <row r="2205" spans="1:12" ht="12.7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</row>
    <row r="2206" spans="1:12" ht="12.7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</row>
    <row r="2207" spans="1:12" ht="12.7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</row>
    <row r="2208" spans="1:12" ht="12.7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</row>
    <row r="2209" spans="1:12" ht="12.7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</row>
    <row r="2210" spans="1:12" ht="12.7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</row>
    <row r="2211" spans="1:12" ht="12.7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</row>
    <row r="2212" spans="1:12" ht="12.7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</row>
    <row r="2213" spans="1:12" ht="12.7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</row>
    <row r="2214" spans="1:12" ht="12.7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</row>
    <row r="2215" spans="1:12" ht="12.7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</row>
    <row r="2216" spans="1:12" ht="12.7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</row>
    <row r="2217" spans="1:12" ht="12.7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</row>
    <row r="2218" spans="1:12" ht="12.7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</row>
    <row r="2219" spans="1:12" ht="12.7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</row>
    <row r="2220" spans="1:12" ht="12.7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</row>
    <row r="2221" spans="1:12" ht="12.7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</row>
    <row r="2222" spans="1:12" ht="12.7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</row>
    <row r="2223" spans="1:12" ht="12.7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</row>
    <row r="2224" spans="1:12" ht="12.7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</row>
    <row r="2225" spans="1:12" ht="12.7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</row>
    <row r="2226" spans="1:12" ht="12.7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</row>
    <row r="2227" spans="1:12" ht="12.7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</row>
    <row r="2228" spans="1:12" ht="12.7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</row>
    <row r="2229" spans="1:12" ht="12.7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</row>
    <row r="2230" spans="1:12" ht="12.7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</row>
    <row r="2231" spans="1:12" ht="12.7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</row>
    <row r="2232" spans="1:12" ht="12.7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</row>
    <row r="2233" spans="1:12" ht="12.7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</row>
    <row r="2234" spans="1:12" ht="12.7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</row>
    <row r="2235" spans="1:12" ht="12.7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</row>
    <row r="2236" spans="1:12" ht="12.7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</row>
    <row r="2237" spans="1:12" ht="12.7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</row>
    <row r="2238" spans="1:12" ht="12.7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</row>
    <row r="2239" spans="1:12" ht="12.7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</row>
    <row r="2240" spans="1:12" ht="12.7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</row>
    <row r="2241" spans="1:12" ht="12.7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</row>
    <row r="2242" spans="1:12" ht="12.7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</row>
    <row r="2243" spans="1:12" ht="12.7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</row>
    <row r="2244" spans="1:12" ht="12.7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</row>
    <row r="2245" spans="1:12" ht="12.7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</row>
    <row r="2246" spans="1:12" ht="12.7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</row>
    <row r="2247" spans="1:12" ht="12.7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</row>
    <row r="2248" spans="1:12" ht="12.7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</row>
    <row r="2249" spans="1:12" ht="12.7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</row>
    <row r="2250" spans="1:12" ht="12.7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</row>
    <row r="2251" spans="1:12" ht="12.7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</row>
    <row r="2252" spans="1:12" ht="12.7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</row>
    <row r="2253" spans="1:12" ht="12.7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</row>
    <row r="2254" spans="1:12" ht="12.7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</row>
    <row r="2255" spans="1:12" ht="12.7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</row>
    <row r="2256" spans="1:12" ht="12.7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</row>
    <row r="2257" spans="1:12" ht="12.7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</row>
    <row r="2258" spans="1:12" ht="12.7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</row>
    <row r="2259" spans="1:12" ht="12.7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</row>
    <row r="2260" spans="1:12" ht="12.7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</row>
    <row r="2261" spans="1:12" ht="12.7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</row>
    <row r="2262" spans="1:12" ht="12.7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</row>
    <row r="2263" spans="1:12" ht="12.7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</row>
    <row r="2264" spans="1:12" ht="12.7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</row>
    <row r="2265" spans="1:12" ht="12.7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</row>
    <row r="2266" spans="1:12" ht="12.7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</row>
    <row r="2267" spans="1:12" ht="12.7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</row>
    <row r="2268" spans="1:12" ht="12.7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</row>
    <row r="2269" spans="1:12" ht="12.7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</row>
    <row r="2270" spans="1:12" ht="12.7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</row>
    <row r="2271" spans="1:12" ht="12.7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</row>
    <row r="2272" spans="1:12" ht="12.7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</row>
    <row r="2273" spans="1:12" ht="12.7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</row>
    <row r="2274" spans="1:12" ht="12.7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</row>
    <row r="2275" spans="1:12" ht="12.7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</row>
    <row r="2276" spans="1:12" ht="12.7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</row>
    <row r="2277" spans="1:12" ht="12.7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</row>
    <row r="2278" spans="1:12" ht="12.7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</row>
    <row r="2279" spans="1:12" ht="12.7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</row>
    <row r="2280" spans="1:12" ht="12.7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</row>
    <row r="2281" spans="1:12" ht="12.7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</row>
    <row r="2282" spans="1:12" ht="12.7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</row>
    <row r="2283" spans="1:12" ht="12.7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</row>
    <row r="2284" spans="1:12" ht="12.7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</row>
    <row r="2285" spans="1:12" ht="12.7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</row>
    <row r="2286" spans="1:12" ht="12.7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</row>
    <row r="2287" spans="1:12" ht="12.7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</row>
    <row r="2288" spans="1:12" ht="12.7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</row>
    <row r="2289" spans="1:12" ht="12.7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</row>
    <row r="2290" spans="1:12" ht="12.7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</row>
    <row r="2291" spans="1:12" ht="12.7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</row>
    <row r="2292" spans="1:12" ht="12.7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</row>
    <row r="2293" spans="1:12" ht="12.7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</row>
    <row r="2294" spans="1:12" ht="12.7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</row>
    <row r="2295" spans="1:12" ht="12.7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</row>
    <row r="2296" spans="1:12" ht="12.7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</row>
    <row r="2297" spans="1:12" ht="12.7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</row>
    <row r="2298" spans="1:12" ht="12.7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</row>
    <row r="2299" spans="1:12" ht="12.7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</row>
    <row r="2300" spans="1:12" ht="12.7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</row>
    <row r="2301" spans="1:12" ht="12.7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</row>
    <row r="2302" spans="1:12" ht="12.7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</row>
    <row r="2303" spans="1:12" ht="12.7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</row>
    <row r="2304" spans="1:12" ht="12.7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</row>
    <row r="2305" spans="1:12" ht="12.7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</row>
    <row r="2306" spans="1:12" ht="12.7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</row>
    <row r="2307" spans="1:12" ht="12.7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</row>
    <row r="2308" spans="1:12" ht="12.7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</row>
    <row r="2309" spans="1:12" ht="12.7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</row>
    <row r="2310" spans="1:12" ht="12.7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</row>
    <row r="2311" spans="1:12" ht="12.7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</row>
    <row r="2312" spans="1:12" ht="12.7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</row>
    <row r="2313" spans="1:12" ht="12.7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</row>
    <row r="2314" spans="1:12" ht="12.7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</row>
    <row r="2315" spans="1:12" ht="12.7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</row>
    <row r="2316" spans="1:12" ht="12.7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</row>
    <row r="2317" spans="1:12" ht="12.7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</row>
    <row r="2318" spans="1:12" ht="12.7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</row>
    <row r="2319" spans="1:12" ht="12.7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</row>
    <row r="2320" spans="1:12" ht="12.7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</row>
    <row r="2321" spans="1:12" ht="12.7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</row>
    <row r="2322" spans="1:12" ht="12.7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</row>
    <row r="2323" spans="1:12" ht="12.7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</row>
    <row r="2324" spans="1:12" ht="12.7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</row>
    <row r="2325" spans="1:12" ht="12.7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</row>
    <row r="2326" spans="1:12" ht="12.7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</row>
    <row r="2327" spans="1:12" ht="12.7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</row>
    <row r="2328" spans="1:12" ht="12.7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</row>
    <row r="2329" spans="1:12" ht="12.7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</row>
    <row r="2330" spans="1:12" ht="12.7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</row>
    <row r="2331" spans="1:12" ht="12.7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</row>
    <row r="2332" spans="1:12" ht="12.7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</row>
    <row r="2333" spans="1:12" ht="12.7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</row>
    <row r="2334" spans="1:12" ht="12.7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</row>
    <row r="2335" spans="1:12" ht="12.7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</row>
    <row r="2336" spans="1:12" ht="12.7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</row>
    <row r="2337" spans="1:12" ht="12.7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</row>
    <row r="2338" spans="1:12" ht="12.7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</row>
    <row r="2339" spans="1:12" ht="12.7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</row>
    <row r="2340" spans="1:12" ht="12.7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</row>
    <row r="2341" spans="1:12" ht="12.7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</row>
    <row r="2342" spans="1:12" ht="12.7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</row>
    <row r="2343" spans="1:12" ht="12.7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</row>
    <row r="2344" spans="1:12" ht="12.7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</row>
    <row r="2345" spans="1:12" ht="12.7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</row>
    <row r="2346" spans="1:12" ht="12.7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</row>
    <row r="2347" spans="1:12" ht="12.7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</row>
    <row r="2348" spans="1:12" ht="12.7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</row>
    <row r="2349" spans="1:12" ht="12.7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</row>
    <row r="2350" spans="1:12" ht="12.7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</row>
    <row r="2351" spans="1:12" ht="12.7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</row>
    <row r="2352" spans="1:12" ht="12.7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</row>
    <row r="2353" spans="1:12" ht="12.7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</row>
    <row r="2354" spans="1:12" ht="12.7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</row>
    <row r="2355" spans="1:12" ht="12.7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</row>
    <row r="2356" spans="1:12" ht="12.7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</row>
    <row r="2357" spans="1:12" ht="12.7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</row>
    <row r="2358" spans="1:12" ht="12.7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</row>
    <row r="2359" spans="1:12" ht="12.7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</row>
    <row r="2360" spans="1:12" ht="12.7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</row>
    <row r="2361" spans="1:12" ht="12.7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</row>
    <row r="2362" spans="1:12" ht="12.7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</row>
    <row r="2363" spans="1:12" ht="12.7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</row>
    <row r="2364" spans="1:12" ht="12.7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</row>
    <row r="2365" spans="1:12" ht="12.7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</row>
    <row r="2366" spans="1:12" ht="12.7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</row>
    <row r="2367" spans="1:12" ht="12.7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</row>
    <row r="2368" spans="1:12" ht="12.7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</row>
    <row r="2369" spans="1:12" ht="12.7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</row>
    <row r="2370" spans="1:12" ht="12.7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</row>
    <row r="2371" spans="1:12" ht="12.7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</row>
    <row r="2372" spans="1:12" ht="12.7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</row>
    <row r="2373" spans="1:12" ht="12.7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</row>
    <row r="2374" spans="1:12" ht="12.7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</row>
    <row r="2375" spans="1:12" ht="12.7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</row>
    <row r="2376" spans="1:12" ht="12.7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</row>
    <row r="2377" spans="1:12" ht="12.7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</row>
    <row r="2378" spans="1:12" ht="12.7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</row>
    <row r="2379" spans="1:12" ht="12.7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</row>
    <row r="2380" spans="1:12" ht="12.7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</row>
    <row r="2381" spans="1:12" ht="12.7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</row>
    <row r="2382" spans="1:12" ht="12.7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</row>
    <row r="2383" spans="1:12" ht="12.7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</row>
    <row r="2384" spans="1:12" ht="12.7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</row>
    <row r="2385" spans="1:12" ht="12.7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</row>
    <row r="2386" spans="1:12" ht="12.7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</row>
    <row r="2387" spans="1:12" ht="12.7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</row>
    <row r="2388" spans="1:12" ht="12.7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</row>
    <row r="2389" spans="1:12" ht="12.7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</row>
    <row r="2390" spans="1:12" ht="12.7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</row>
    <row r="2391" spans="1:12" ht="12.7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</row>
    <row r="2392" spans="1:12" ht="12.7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</row>
    <row r="2393" spans="1:12" ht="12.7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</row>
    <row r="2394" spans="1:12" ht="12.7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</row>
    <row r="2395" spans="1:12" ht="12.7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</row>
    <row r="2396" spans="1:12" ht="12.7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</row>
    <row r="2397" spans="1:12" ht="12.7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</row>
    <row r="2398" spans="1:12" ht="12.7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</row>
    <row r="2399" spans="1:12" ht="12.7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</row>
    <row r="2400" spans="1:12" ht="12.7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</row>
    <row r="2401" spans="1:12" ht="12.7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</row>
    <row r="2402" spans="1:12" ht="12.7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</row>
    <row r="2403" spans="1:12" ht="12.7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</row>
    <row r="2404" spans="1:12" ht="12.7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</row>
    <row r="2405" spans="1:12" ht="12.7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</row>
    <row r="2406" spans="1:12" ht="12.7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</row>
    <row r="2407" spans="1:12" ht="12.7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</row>
    <row r="2408" spans="1:12" ht="12.7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</row>
    <row r="2409" spans="1:12" ht="12.7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</row>
    <row r="2410" spans="1:12" ht="12.7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</row>
    <row r="2411" spans="1:12" ht="12.7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</row>
    <row r="2412" spans="1:12" ht="12.7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</row>
    <row r="2413" spans="1:12" ht="12.7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</row>
    <row r="2414" spans="1:12" ht="12.7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</row>
    <row r="2415" spans="1:12" ht="12.7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</row>
    <row r="2416" spans="1:12" ht="12.7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</row>
    <row r="2417" spans="1:12" ht="12.7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</row>
    <row r="2418" spans="1:12" ht="12.7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</row>
    <row r="2419" spans="1:12" ht="12.7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</row>
    <row r="2420" spans="1:12" ht="12.7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</row>
    <row r="2421" spans="1:12" ht="12.7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</row>
    <row r="2422" spans="1:12" ht="12.7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</row>
    <row r="2423" spans="1:12" ht="12.7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</row>
    <row r="2424" spans="1:12" ht="12.7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</row>
    <row r="2425" spans="1:12" ht="12.7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</row>
    <row r="2426" spans="1:12" ht="12.7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</row>
    <row r="2427" spans="1:12" ht="12.7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</row>
    <row r="2428" spans="1:12" ht="12.7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</row>
    <row r="2429" spans="1:12" ht="12.7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</row>
    <row r="2430" spans="1:12" ht="12.7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</row>
    <row r="2431" spans="1:12" ht="12.7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</row>
    <row r="2432" spans="1:12" ht="12.7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</row>
    <row r="2433" spans="1:12" ht="12.7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</row>
    <row r="2434" spans="1:12" ht="12.7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</row>
    <row r="2435" spans="1:12" ht="12.7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</row>
    <row r="2436" spans="1:12" ht="12.7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</row>
    <row r="2437" spans="1:12" ht="12.7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</row>
    <row r="2438" spans="1:12" ht="12.7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</row>
    <row r="2439" spans="1:12" ht="12.7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</row>
    <row r="2440" spans="1:12" ht="12.7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</row>
    <row r="2441" spans="1:12" ht="12.7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</row>
    <row r="2442" spans="1:12" ht="12.7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</row>
    <row r="2443" spans="1:12" ht="12.7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</row>
    <row r="2444" spans="1:12" ht="12.7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</row>
    <row r="2445" spans="1:12" ht="12.7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</row>
    <row r="2446" spans="1:12" ht="12.7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</row>
    <row r="2447" spans="1:12" ht="12.7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</row>
    <row r="2448" spans="1:12" ht="12.7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</row>
    <row r="2449" spans="1:12" ht="12.7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</row>
    <row r="2450" spans="1:12" ht="12.7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</row>
    <row r="2451" spans="1:12" ht="12.7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</row>
    <row r="2452" spans="1:12" ht="12.7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</row>
    <row r="2453" spans="1:12" ht="12.7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</row>
    <row r="2454" spans="1:12" ht="12.7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</row>
    <row r="2455" spans="1:12" ht="12.7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</row>
    <row r="2456" spans="1:12" ht="12.7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</row>
    <row r="2457" spans="1:12" ht="12.7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</row>
    <row r="2458" spans="1:12" ht="12.7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</row>
    <row r="2459" spans="1:12" ht="12.7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</row>
    <row r="2460" spans="1:12" ht="12.7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</row>
    <row r="2461" spans="1:12" ht="12.7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</row>
    <row r="2462" spans="1:12" ht="12.7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</row>
    <row r="2463" spans="1:12" ht="12.7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</row>
    <row r="2464" spans="1:12" ht="12.7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</row>
    <row r="2465" spans="1:12" ht="12.7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</row>
    <row r="2466" spans="1:12" ht="12.7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</row>
    <row r="2467" spans="1:12" ht="12.7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</row>
    <row r="2468" spans="1:12" ht="12.7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</row>
    <row r="2469" spans="1:12" ht="12.7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</row>
    <row r="2470" spans="1:12" ht="12.7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</row>
    <row r="2471" spans="1:12" ht="12.7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</row>
    <row r="2472" spans="1:12" ht="12.7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</row>
    <row r="2473" spans="1:12" ht="12.7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</row>
    <row r="2474" spans="1:12" ht="12.7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</row>
    <row r="2475" spans="1:12" ht="12.7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</row>
    <row r="2476" spans="1:12" ht="12.7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</row>
    <row r="2477" spans="1:12" ht="12.7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</row>
    <row r="2478" spans="1:12" ht="12.7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</row>
    <row r="2479" spans="1:12" ht="12.7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</row>
    <row r="2480" spans="1:12" ht="12.7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</row>
    <row r="2481" spans="1:12" ht="12.7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</row>
    <row r="2482" spans="1:12" ht="12.7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</row>
    <row r="2483" spans="1:12" ht="12.7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</row>
    <row r="2484" spans="1:12" ht="12.7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</row>
    <row r="2485" spans="1:12" ht="12.7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</row>
    <row r="2486" spans="1:12" ht="12.7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</row>
    <row r="2487" spans="1:12" ht="12.7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</row>
    <row r="2488" spans="1:12" ht="12.7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</row>
    <row r="2489" spans="1:12" ht="12.7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</row>
    <row r="2490" spans="1:12" ht="12.7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</row>
    <row r="2491" spans="1:12" ht="12.7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</row>
    <row r="2492" spans="1:12" ht="12.7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</row>
    <row r="2493" spans="1:12" ht="12.7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</row>
    <row r="2494" spans="1:12" ht="12.7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</row>
    <row r="2495" spans="1:12" ht="12.7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</row>
    <row r="2496" spans="1:12" ht="12.7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</row>
    <row r="2497" spans="1:12" ht="12.7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</row>
    <row r="2498" spans="1:12" ht="12.7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</row>
    <row r="2499" spans="1:12" ht="12.7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</row>
    <row r="2500" spans="1:12" ht="12.7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</row>
    <row r="2501" spans="1:12" ht="12.7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</row>
    <row r="2502" spans="1:12" ht="12.7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</row>
    <row r="2503" spans="1:12" ht="12.7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</row>
    <row r="2504" spans="1:12" ht="12.7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</row>
    <row r="2505" spans="1:12" ht="12.7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</row>
    <row r="2506" spans="1:12" ht="12.7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</row>
    <row r="2507" spans="1:12" ht="12.7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</row>
    <row r="2508" spans="1:12" ht="12.7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</row>
    <row r="2509" spans="1:12" ht="12.7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</row>
    <row r="2510" spans="1:12" ht="12.7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</row>
    <row r="2511" spans="1:12" ht="12.7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</row>
    <row r="2512" spans="1:12" ht="12.7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</row>
    <row r="2513" spans="1:12" ht="12.7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</row>
    <row r="2514" spans="1:12" ht="12.7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</row>
    <row r="2515" spans="1:12" ht="12.7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</row>
    <row r="2516" spans="1:12" ht="12.7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</row>
    <row r="2517" spans="1:12" ht="12.7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</row>
    <row r="2518" spans="1:12" ht="12.7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</row>
    <row r="2519" spans="1:12" ht="12.7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</row>
    <row r="2520" spans="1:12" ht="12.7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</row>
    <row r="2521" spans="1:12" ht="12.7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</row>
    <row r="2522" spans="1:12" ht="12.7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</row>
    <row r="2523" spans="1:12" ht="12.7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</row>
    <row r="2524" spans="1:12" ht="12.7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</row>
    <row r="2525" spans="1:12" ht="12.7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</row>
    <row r="2526" spans="1:12" ht="12.7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</row>
    <row r="2527" spans="1:12" ht="12.7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</row>
    <row r="2528" spans="1:12" ht="12.7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</row>
    <row r="2529" spans="1:12" ht="12.7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</row>
    <row r="2530" spans="1:12" ht="12.7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</row>
    <row r="2531" spans="1:12" ht="12.7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</row>
    <row r="2532" spans="1:12" ht="12.7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</row>
    <row r="2533" spans="1:12" ht="12.7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</row>
    <row r="2534" spans="1:12" ht="12.7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</row>
    <row r="2535" spans="1:12" ht="12.7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</row>
    <row r="2536" spans="1:12" ht="12.7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</row>
    <row r="2537" spans="1:12" ht="12.7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</row>
    <row r="2538" spans="1:12" ht="12.7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</row>
    <row r="2539" spans="1:12" ht="12.7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</row>
    <row r="2540" spans="1:12" ht="12.7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</row>
    <row r="2541" spans="1:12" ht="12.7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</row>
    <row r="2542" spans="1:12" ht="12.7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</row>
    <row r="2543" spans="1:12" ht="12.7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</row>
    <row r="2544" spans="1:12" ht="12.7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</row>
    <row r="2545" spans="1:12" ht="12.7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</row>
    <row r="2546" spans="1:12" ht="12.7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</row>
    <row r="2547" spans="1:12" ht="12.7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</row>
    <row r="2548" spans="1:12" ht="12.7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</row>
    <row r="2549" spans="1:12" ht="12.7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</row>
    <row r="2550" spans="1:12" ht="12.7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</row>
    <row r="2551" spans="1:12" ht="12.7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</row>
    <row r="2552" spans="1:12" ht="12.7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</row>
    <row r="2553" spans="1:12" ht="12.7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</row>
    <row r="2554" spans="1:12" ht="12.7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</row>
    <row r="2555" spans="1:12" ht="12.7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</row>
    <row r="2556" spans="1:12" ht="12.7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</row>
    <row r="2557" spans="1:12" ht="12.7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</row>
    <row r="2558" spans="1:12" ht="12.7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</row>
    <row r="2559" spans="1:12" ht="12.7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</row>
    <row r="2560" spans="1:12" ht="12.7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</row>
    <row r="2561" spans="1:12" ht="12.7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</row>
    <row r="2562" spans="1:12" ht="12.7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</row>
    <row r="2563" spans="1:12" ht="12.7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</row>
    <row r="2564" spans="1:12" ht="12.7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</row>
    <row r="2565" spans="1:12" ht="12.7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</row>
    <row r="2566" spans="1:12" ht="12.7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</row>
    <row r="2567" spans="1:12" ht="12.7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</row>
    <row r="2568" spans="1:12" ht="12.7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</row>
    <row r="2569" spans="1:12" ht="12.7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</row>
    <row r="2570" spans="1:12" ht="12.7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</row>
    <row r="2571" spans="1:12" ht="12.7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</row>
    <row r="2572" spans="1:12" ht="12.7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</row>
    <row r="2573" spans="1:12" ht="12.7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</row>
    <row r="2574" spans="1:12" ht="12.7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</row>
    <row r="2575" spans="1:12" ht="12.7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</row>
    <row r="2576" spans="1:12" ht="12.7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</row>
    <row r="2577" spans="1:12" ht="12.7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</row>
    <row r="2578" spans="1:12" ht="12.7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</row>
    <row r="2579" spans="1:12" ht="12.7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</row>
    <row r="2580" spans="1:12" ht="12.7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</row>
    <row r="2581" spans="1:12" ht="12.7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</row>
    <row r="2582" spans="1:12" ht="12.7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</row>
    <row r="2583" spans="1:12" ht="12.7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</row>
    <row r="2584" spans="1:12" ht="12.7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</row>
    <row r="2585" spans="1:12" ht="12.7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</row>
    <row r="2586" spans="1:12" ht="12.7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</row>
    <row r="2587" spans="1:12" ht="12.7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</row>
    <row r="2588" spans="1:12" ht="12.7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</row>
    <row r="2589" spans="1:12" ht="12.7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</row>
    <row r="2590" spans="1:12" ht="12.7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</row>
    <row r="2591" spans="1:12" ht="12.7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</row>
    <row r="2592" spans="1:12" ht="12.7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</row>
    <row r="2593" spans="1:12" ht="12.7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</row>
    <row r="2594" spans="1:12" ht="12.7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</row>
    <row r="2595" spans="1:12" ht="12.7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</row>
    <row r="2596" spans="1:12" ht="12.7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</row>
    <row r="2597" spans="1:12" ht="12.7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</row>
    <row r="2598" spans="1:12" ht="12.7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</row>
    <row r="2599" spans="1:12" ht="12.7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</row>
    <row r="2600" spans="1:12" ht="12.7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</row>
    <row r="2601" spans="1:12" ht="12.7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</row>
    <row r="2602" spans="1:12" ht="12.7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</row>
    <row r="2603" spans="1:12" ht="12.7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</row>
    <row r="2604" spans="1:12" ht="12.7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</row>
    <row r="2605" spans="1:12" ht="12.7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</row>
    <row r="2606" spans="1:12" ht="12.7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</row>
    <row r="2607" spans="1:12" ht="12.7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</row>
    <row r="2608" spans="1:12" ht="12.7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</row>
    <row r="2609" spans="1:12" ht="12.7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</row>
    <row r="2610" spans="1:12" ht="12.7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</row>
    <row r="2611" spans="1:12" ht="12.7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</row>
    <row r="2612" spans="1:12" ht="12.7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</row>
    <row r="2613" spans="1:12" ht="12.7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</row>
    <row r="2614" spans="1:12" ht="12.7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</row>
    <row r="2615" spans="1:12" ht="12.7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</row>
    <row r="2616" spans="1:12" ht="12.7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</row>
    <row r="2617" spans="1:12" ht="12.7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</row>
    <row r="2618" spans="1:12" ht="12.7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</row>
    <row r="2619" spans="1:12" ht="12.7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</row>
    <row r="2620" spans="1:12" ht="12.7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</row>
    <row r="2621" spans="1:12" ht="12.7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</row>
    <row r="2622" spans="1:12" ht="12.7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</row>
    <row r="2623" spans="1:12" ht="12.7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</row>
    <row r="2624" spans="1:12" ht="12.7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</row>
    <row r="2625" spans="1:12" ht="12.7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</row>
    <row r="2626" spans="1:12" ht="12.7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</row>
    <row r="2627" spans="1:12" ht="12.7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</row>
    <row r="2628" spans="1:12" ht="12.7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</row>
    <row r="2629" spans="1:12" ht="12.7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</row>
    <row r="2630" spans="1:12" ht="12.7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</row>
    <row r="2631" spans="1:12" ht="12.7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</row>
    <row r="2632" spans="1:12" ht="12.7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</row>
    <row r="2633" spans="1:12" ht="12.7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</row>
    <row r="2634" spans="1:12" ht="12.7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</row>
    <row r="2635" spans="1:12" ht="12.7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</row>
    <row r="2636" spans="1:12" ht="12.7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</row>
    <row r="2637" spans="1:12" ht="12.7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</row>
    <row r="2638" spans="1:12" ht="12.7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</row>
    <row r="2639" spans="1:12" ht="12.7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</row>
    <row r="2640" spans="1:12" ht="12.7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</row>
    <row r="2641" spans="1:12" ht="12.7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</row>
    <row r="2642" spans="1:12" ht="12.7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</row>
    <row r="2643" spans="1:12" ht="12.7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</row>
    <row r="2644" spans="1:12" ht="12.7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</row>
    <row r="2645" spans="1:12" ht="12.7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</row>
    <row r="2646" spans="1:12" ht="12.7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</row>
    <row r="2647" spans="1:12" ht="12.7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</row>
    <row r="2648" spans="1:12" ht="12.7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</row>
    <row r="2649" spans="1:12" ht="12.7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</row>
    <row r="2650" spans="1:12" ht="12.7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</row>
    <row r="2651" spans="1:12" ht="12.7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</row>
    <row r="2652" spans="1:12" ht="12.7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</row>
    <row r="2653" spans="1:12" ht="12.7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</row>
    <row r="2654" spans="1:12" ht="12.7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</row>
    <row r="2655" spans="1:12" ht="12.7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</row>
    <row r="2656" spans="1:12" ht="12.7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</row>
    <row r="2657" spans="1:12" ht="12.7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</row>
    <row r="2658" spans="1:12" ht="12.7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</row>
    <row r="2659" spans="1:12" ht="12.7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</row>
    <row r="2660" spans="1:12" ht="12.7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</row>
    <row r="2661" spans="1:12" ht="12.7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</row>
    <row r="2662" spans="1:12" ht="12.7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</row>
    <row r="2663" spans="1:12" ht="12.7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</row>
    <row r="2664" spans="1:12" ht="12.7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</row>
    <row r="2665" spans="1:12" ht="12.7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</row>
    <row r="2666" spans="1:12" ht="12.7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</row>
    <row r="2667" spans="1:12" ht="12.7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</row>
    <row r="2668" spans="1:12" ht="12.7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</row>
    <row r="2669" spans="1:12" ht="12.7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</row>
    <row r="2670" spans="1:12" ht="12.7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</row>
    <row r="2671" spans="1:12" ht="12.7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</row>
    <row r="2672" spans="1:12" ht="12.7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</row>
    <row r="2673" spans="1:12" ht="12.7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</row>
    <row r="2674" spans="1:12" ht="12.7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</row>
    <row r="2675" spans="1:12" ht="12.7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</row>
    <row r="2676" spans="1:12" ht="12.7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</row>
    <row r="2677" spans="1:12" ht="12.7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</row>
    <row r="2678" spans="1:12" ht="12.7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</row>
    <row r="2679" spans="1:12" ht="12.7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</row>
    <row r="2680" spans="1:12" ht="12.7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</row>
    <row r="2681" spans="1:12" ht="12.7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</row>
    <row r="2682" spans="1:12" ht="12.7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</row>
    <row r="2683" spans="1:12" ht="12.7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</row>
    <row r="2684" spans="1:12" ht="12.7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</row>
    <row r="2685" spans="1:12" ht="12.7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</row>
    <row r="2686" spans="1:12" ht="12.7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</row>
    <row r="2687" spans="1:12" ht="12.7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</row>
    <row r="2688" spans="1:12" ht="12.7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</row>
    <row r="2689" spans="1:12" ht="12.7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</row>
    <row r="2690" spans="1:12" ht="12.7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</row>
    <row r="2691" spans="1:12" ht="12.7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</row>
    <row r="2692" spans="1:12" ht="12.7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</row>
    <row r="2693" spans="1:12" ht="12.7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</row>
    <row r="2694" spans="1:12" ht="12.7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</row>
    <row r="2695" spans="1:12" ht="12.7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</row>
    <row r="2696" spans="1:12" ht="12.7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</row>
    <row r="2697" spans="1:12" ht="12.7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</row>
    <row r="2698" spans="1:12" ht="12.7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</row>
    <row r="2699" spans="1:12" ht="12.7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</row>
    <row r="2700" spans="1:12" ht="12.7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</row>
    <row r="2701" spans="1:12" ht="12.7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</row>
    <row r="2702" spans="1:12" ht="12.7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</row>
    <row r="2703" spans="1:12" ht="12.7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</row>
    <row r="2704" spans="1:12" ht="12.7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</row>
    <row r="2705" spans="1:12" ht="12.7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</row>
    <row r="2706" spans="1:12" ht="12.7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</row>
    <row r="2707" spans="1:12" ht="12.7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</row>
    <row r="2708" spans="1:12" ht="12.7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</row>
    <row r="2709" spans="1:12" ht="12.7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</row>
    <row r="2710" spans="1:12" ht="12.7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</row>
    <row r="2711" spans="1:12" ht="12.7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</row>
    <row r="2712" spans="1:12" ht="12.7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</row>
    <row r="2713" spans="1:12" ht="12.7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</row>
    <row r="2714" spans="1:12" ht="12.7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</row>
    <row r="2715" spans="1:12" ht="12.7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</row>
    <row r="2716" spans="1:12" ht="12.7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</row>
    <row r="2717" spans="1:12" ht="12.7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</row>
    <row r="2718" spans="1:12" ht="12.7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</row>
    <row r="2719" spans="1:12" ht="12.7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</row>
    <row r="2720" spans="1:12" ht="12.7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</row>
    <row r="2721" spans="1:12" ht="12.7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</row>
    <row r="2722" spans="1:12" ht="12.7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</row>
    <row r="2723" spans="1:12" ht="12.7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</row>
    <row r="2724" spans="1:12" ht="12.7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</row>
    <row r="2725" spans="1:12" ht="12.7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</row>
    <row r="2726" spans="1:12" ht="12.7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</row>
    <row r="2727" spans="1:12" ht="12.7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</row>
    <row r="2728" spans="1:12" ht="12.7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</row>
    <row r="2729" spans="1:12" ht="12.7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</row>
    <row r="2730" spans="1:12" ht="12.7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</row>
    <row r="2731" spans="1:12" ht="12.7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</row>
    <row r="2732" spans="1:12" ht="12.7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</row>
    <row r="2733" spans="1:12" ht="12.7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</row>
    <row r="2734" spans="1:12" ht="12.7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</row>
    <row r="2735" spans="1:12" ht="12.7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</row>
    <row r="2736" spans="1:12" ht="12.7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</row>
    <row r="2737" spans="1:12" ht="12.7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</row>
    <row r="2738" spans="1:12" ht="12.7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</row>
    <row r="2739" spans="1:12" ht="12.7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</row>
    <row r="2740" spans="1:12" ht="12.7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</row>
    <row r="2741" spans="1:12" ht="12.7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</row>
    <row r="2742" spans="1:12" ht="12.7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</row>
    <row r="2743" spans="1:12" ht="12.7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</row>
    <row r="2744" spans="1:12" ht="12.7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</row>
    <row r="2745" spans="1:12" ht="12.7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</row>
    <row r="2746" spans="1:12" ht="12.7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</row>
    <row r="2747" spans="1:12" ht="12.7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</row>
    <row r="2748" spans="1:12" ht="12.7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</row>
    <row r="2749" spans="1:12" ht="12.7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</row>
    <row r="2750" spans="1:12" ht="12.7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</row>
    <row r="2751" spans="1:12" ht="12.7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</row>
    <row r="2752" spans="1:12" ht="12.7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</row>
    <row r="2753" spans="1:12" ht="12.7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</row>
    <row r="2754" spans="1:12" ht="12.7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</row>
    <row r="2755" spans="1:12" ht="12.7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</row>
    <row r="2756" spans="1:12" ht="12.7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</row>
    <row r="2757" spans="1:12" ht="12.7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</row>
    <row r="2758" spans="1:12" ht="12.7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</row>
    <row r="2759" spans="1:12" ht="12.7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</row>
    <row r="2760" spans="1:12" ht="12.7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</row>
    <row r="2761" spans="1:12" ht="12.7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</row>
    <row r="2762" spans="1:12" ht="12.7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</row>
    <row r="2763" spans="1:12" ht="12.7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</row>
    <row r="2764" spans="1:12" ht="12.7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</row>
    <row r="2765" spans="1:12" ht="12.7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</row>
    <row r="2766" spans="1:12" ht="12.7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</row>
    <row r="2767" spans="1:12" ht="12.7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</row>
    <row r="2768" spans="1:12" ht="12.7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</row>
    <row r="2769" spans="1:12" ht="12.7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</row>
    <row r="2770" spans="1:12" ht="12.7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</row>
    <row r="2771" spans="1:12" ht="12.7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</row>
    <row r="2772" spans="1:12" ht="12.7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</row>
    <row r="2773" spans="1:12" ht="12.7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</row>
    <row r="2774" spans="1:12" ht="12.7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</row>
    <row r="2775" spans="1:12" ht="12.7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</row>
    <row r="2776" spans="1:12" ht="12.7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</row>
    <row r="2777" spans="1:12" ht="12.7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</row>
    <row r="2778" spans="1:12" ht="12.7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</row>
    <row r="2779" spans="1:12" ht="12.7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</row>
    <row r="2780" spans="1:12" ht="12.7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</row>
    <row r="2781" spans="1:12" ht="12.7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</row>
    <row r="2782" spans="1:12" ht="12.7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</row>
    <row r="2783" spans="1:12" ht="12.7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</row>
    <row r="2784" spans="1:12" ht="12.7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</row>
    <row r="2785" spans="1:12" ht="12.7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</row>
    <row r="2786" spans="1:12" ht="12.7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</row>
    <row r="2787" spans="1:12" ht="12.7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</row>
    <row r="2788" spans="1:12" ht="12.7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</row>
    <row r="2789" spans="1:12" ht="12.7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</row>
    <row r="2790" spans="1:12" ht="12.7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</row>
    <row r="2791" spans="1:12" ht="12.7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</row>
    <row r="2792" spans="1:12" ht="12.7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</row>
    <row r="2793" spans="1:12" ht="12.7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</row>
    <row r="2794" spans="1:12" ht="12.7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</row>
    <row r="2795" spans="1:12" ht="12.7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</row>
    <row r="2796" spans="1:12" ht="12.7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</row>
    <row r="2797" spans="1:12" ht="12.7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</row>
    <row r="2798" spans="1:12" ht="12.7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</row>
    <row r="2799" spans="1:12" ht="12.7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</row>
    <row r="2800" spans="1:12" ht="12.7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</row>
    <row r="2801" spans="1:12" ht="12.7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</row>
    <row r="2802" spans="1:12" ht="12.7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</row>
    <row r="2803" spans="1:12" ht="12.7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</row>
    <row r="2804" spans="1:12" ht="12.7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</row>
    <row r="2805" spans="1:12" ht="12.7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</row>
    <row r="2806" spans="1:12" ht="12.7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</row>
    <row r="2807" spans="1:12" ht="12.7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</row>
    <row r="2808" spans="1:12" ht="12.7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</row>
    <row r="2809" spans="1:12" ht="12.7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</row>
    <row r="2810" spans="1:12" ht="12.7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</row>
    <row r="2811" spans="1:12" ht="12.7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</row>
    <row r="2812" spans="1:12" ht="12.7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</row>
    <row r="2813" spans="1:12" ht="12.7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</row>
    <row r="2814" spans="1:12" ht="12.7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</row>
    <row r="2815" spans="1:12" ht="12.7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</row>
    <row r="2816" spans="1:12" ht="12.7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</row>
    <row r="2817" spans="1:12" ht="12.7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</row>
    <row r="2818" spans="1:12" ht="12.7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</row>
    <row r="2819" spans="1:12" ht="12.7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</row>
    <row r="2820" spans="1:12" ht="12.7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</row>
    <row r="2821" spans="1:12" ht="12.7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</row>
    <row r="2822" spans="1:12" ht="12.7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</row>
    <row r="2823" spans="1:12" ht="12.7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</row>
    <row r="2824" spans="1:12" ht="12.7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</row>
    <row r="2825" spans="1:12" ht="12.7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</row>
    <row r="2826" spans="1:12" ht="12.7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</row>
    <row r="2827" spans="1:12" ht="12.7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</row>
    <row r="2828" spans="1:12" ht="12.7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</row>
    <row r="2829" spans="1:12" ht="12.7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</row>
    <row r="2830" spans="1:12" ht="12.7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</row>
    <row r="2831" spans="1:12" ht="12.7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</row>
    <row r="2832" spans="1:12" ht="12.7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</row>
    <row r="2833" spans="1:12" ht="12.7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</row>
    <row r="2834" spans="1:12" ht="12.7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</row>
    <row r="2835" spans="1:12" ht="12.7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</row>
    <row r="2836" spans="1:12" ht="12.7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</row>
    <row r="2837" spans="1:12" ht="12.7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</row>
    <row r="2838" spans="1:12" ht="12.7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</row>
    <row r="2839" spans="1:12" ht="12.7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</row>
    <row r="2840" spans="1:12" ht="12.7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</row>
    <row r="2841" spans="1:12" ht="12.7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</row>
    <row r="2842" spans="1:12" ht="12.7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</row>
    <row r="2843" spans="1:12" ht="12.7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</row>
    <row r="2844" spans="1:12" ht="12.7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</row>
    <row r="2845" spans="1:12" ht="12.7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</row>
    <row r="2846" spans="1:12" ht="12.7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</row>
    <row r="2847" spans="1:12" ht="12.7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</row>
    <row r="2848" spans="1:12" ht="12.7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</row>
    <row r="2849" spans="1:12" ht="12.7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</row>
    <row r="2850" spans="1:12" ht="12.7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</row>
    <row r="2851" spans="1:12" ht="12.7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</row>
    <row r="2852" spans="1:12" ht="12.7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</row>
    <row r="2853" spans="1:12" ht="12.7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</row>
    <row r="2854" spans="1:12" ht="12.7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</row>
    <row r="2855" spans="1:12" ht="12.7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</row>
    <row r="2856" spans="1:12" ht="12.7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</row>
    <row r="2857" spans="1:12" ht="12.7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</row>
    <row r="2858" spans="1:12" ht="12.7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</row>
    <row r="2859" spans="1:12" ht="12.7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</row>
    <row r="2860" spans="1:12" ht="12.7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</row>
    <row r="2861" spans="1:12" ht="12.7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</row>
    <row r="2862" spans="1:12" ht="12.7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</row>
    <row r="2863" spans="1:12" ht="12.7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</row>
    <row r="2864" spans="1:12" ht="12.7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</row>
    <row r="2865" spans="1:12" ht="12.7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</row>
    <row r="2866" spans="1:12" ht="12.7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</row>
    <row r="2867" spans="1:12" ht="12.7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</row>
    <row r="2868" spans="1:12" ht="12.7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</row>
    <row r="2869" spans="1:12" ht="12.7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</row>
    <row r="2870" spans="1:12" ht="12.7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</row>
    <row r="2871" spans="1:12" ht="12.7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</row>
    <row r="2872" spans="1:12" ht="12.7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</row>
    <row r="2873" spans="1:12" ht="12.7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</row>
    <row r="2874" spans="1:12" ht="12.7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</row>
    <row r="2875" spans="1:12" ht="12.7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</row>
    <row r="2876" spans="1:12" ht="12.7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</row>
    <row r="2877" spans="1:12" ht="12.7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</row>
    <row r="2878" spans="1:12" ht="12.7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</row>
    <row r="2879" spans="1:12" ht="12.7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</row>
    <row r="2880" spans="1:12" ht="12.7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</row>
    <row r="2881" spans="1:12" ht="12.7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</row>
    <row r="2882" spans="1:12" ht="12.7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</row>
    <row r="2883" spans="1:12" ht="12.7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</row>
    <row r="2884" spans="1:12" ht="12.7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</row>
    <row r="2885" spans="1:12" ht="12.7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</row>
    <row r="2886" spans="1:12" ht="12.7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</row>
    <row r="2887" spans="1:12" ht="12.7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</row>
    <row r="2888" spans="1:12" ht="12.7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</row>
    <row r="2889" spans="1:12" ht="12.7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</row>
    <row r="2890" spans="1:12" ht="12.7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</row>
    <row r="2891" spans="1:12" ht="12.7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</row>
    <row r="2892" spans="1:12" ht="12.7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</row>
    <row r="2893" spans="1:12" ht="12.7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</row>
    <row r="2894" spans="1:12" ht="12.7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</row>
    <row r="2895" spans="1:12" ht="12.7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</row>
    <row r="2896" spans="1:12" ht="12.7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</row>
    <row r="2897" spans="1:12" ht="12.7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</row>
    <row r="2898" spans="1:12" ht="12.7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</row>
    <row r="2899" spans="1:12" ht="12.7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</row>
    <row r="2900" spans="1:12" ht="12.7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</row>
    <row r="2901" spans="1:12" ht="12.7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</row>
    <row r="2902" spans="1:12" ht="12.7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</row>
    <row r="2903" spans="1:12" ht="12.7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</row>
    <row r="2904" spans="1:12" ht="12.7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</row>
    <row r="2905" spans="1:12" ht="12.7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</row>
    <row r="2906" spans="1:12" ht="12.7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</row>
    <row r="2907" spans="1:12" ht="12.7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</row>
    <row r="2908" spans="1:12" ht="12.7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</row>
    <row r="2909" spans="1:12" ht="12.7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</row>
    <row r="2910" spans="1:12" ht="12.7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</row>
    <row r="2911" spans="1:12" ht="12.7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</row>
    <row r="2912" spans="1:12" ht="12.7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</row>
    <row r="2913" spans="1:12" ht="12.7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</row>
    <row r="2914" spans="1:12" ht="12.7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</row>
    <row r="2915" spans="1:12" ht="12.7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</row>
    <row r="2916" spans="1:12" ht="12.7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</row>
    <row r="2917" spans="1:12" ht="12.7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</row>
    <row r="2918" spans="1:12" ht="12.7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</row>
    <row r="2919" spans="1:12" ht="12.7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</row>
    <row r="2920" spans="1:12" ht="12.7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</row>
    <row r="2921" spans="1:12" ht="12.7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</row>
    <row r="2922" spans="1:12" ht="12.7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</row>
    <row r="2923" spans="1:12" ht="12.7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</row>
    <row r="2924" spans="1:12" ht="12.7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</row>
    <row r="2925" spans="1:12" ht="12.7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</row>
    <row r="2926" spans="1:12" ht="12.7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</row>
    <row r="2927" spans="1:12" ht="12.7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</row>
    <row r="2928" spans="1:12" ht="12.7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</row>
    <row r="2929" spans="1:12" ht="12.7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</row>
    <row r="2930" spans="1:12" ht="12.7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</row>
    <row r="2931" spans="1:12" ht="12.7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</row>
    <row r="2932" spans="1:12" ht="12.7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</row>
    <row r="2933" spans="1:12" ht="12.7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</row>
    <row r="2934" spans="1:12" ht="12.7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</row>
    <row r="2935" spans="1:12" ht="12.7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</row>
    <row r="2936" spans="1:12" ht="12.7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</row>
    <row r="2937" spans="1:12" ht="12.7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</row>
    <row r="2938" spans="1:12" ht="12.7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</row>
    <row r="2939" spans="1:12" ht="12.7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</row>
    <row r="2940" spans="1:12" ht="12.7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</row>
    <row r="2941" spans="1:12" ht="12.7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</row>
    <row r="2942" spans="1:12" ht="12.7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</row>
    <row r="2943" spans="1:12" ht="12.7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</row>
    <row r="2944" spans="1:12" ht="12.7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</row>
    <row r="2945" spans="1:12" ht="12.7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</row>
    <row r="2946" spans="1:12" ht="12.7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</row>
    <row r="2947" spans="1:12" ht="12.7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</row>
    <row r="2948" spans="1:12" ht="12.7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</row>
    <row r="2949" spans="1:12" ht="12.7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</row>
    <row r="2950" spans="1:12" ht="12.7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</row>
    <row r="2951" spans="1:12" ht="12.7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</row>
    <row r="2952" spans="1:12" ht="12.7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</row>
    <row r="2953" spans="1:12" ht="12.7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</row>
    <row r="2954" spans="1:12" ht="12.7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</row>
    <row r="2955" spans="1:12" ht="12.7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</row>
    <row r="2956" spans="1:12" ht="12.7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</row>
    <row r="2957" spans="1:12" ht="12.7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</row>
    <row r="2958" spans="1:12" ht="12.7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</row>
    <row r="2959" spans="1:12" ht="12.7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</row>
    <row r="2960" spans="1:12" ht="12.7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</row>
    <row r="2961" spans="1:12" ht="12.7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</row>
    <row r="2962" spans="1:12" ht="12.7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</row>
    <row r="2963" spans="1:12" ht="12.7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</row>
    <row r="2964" spans="1:12" ht="12.7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</row>
    <row r="2965" spans="1:12" ht="12.7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</row>
    <row r="2966" spans="1:12" ht="12.7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</row>
    <row r="2967" spans="1:12" ht="12.7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</row>
    <row r="2968" spans="1:12" ht="12.7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</row>
    <row r="2969" spans="1:12" ht="12.7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</row>
    <row r="2970" spans="1:12" ht="12.7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</row>
    <row r="2971" spans="1:12" ht="12.7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</row>
    <row r="2972" spans="1:12" ht="12.7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</row>
    <row r="2973" spans="1:12" ht="12.7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</row>
    <row r="2974" spans="1:12" ht="12.7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</row>
    <row r="2975" spans="1:12" ht="12.7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</row>
    <row r="2976" spans="1:12" ht="12.7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</row>
    <row r="2977" spans="1:12" ht="12.7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</row>
    <row r="2978" spans="1:12" ht="12.7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</row>
    <row r="2979" spans="1:12" ht="12.7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</row>
    <row r="2980" spans="1:12" ht="12.7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</row>
    <row r="2981" spans="1:12" ht="12.7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</row>
    <row r="2982" spans="1:12" ht="12.7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</row>
    <row r="2983" spans="1:12" ht="12.7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</row>
    <row r="2984" spans="1:12" ht="12.7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</row>
    <row r="2985" spans="1:12" ht="12.7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</row>
    <row r="2986" spans="1:12" ht="12.7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</row>
    <row r="2987" spans="1:12" ht="12.7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</row>
    <row r="2988" spans="1:12" ht="12.7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</row>
    <row r="2989" spans="1:12" ht="12.7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</row>
    <row r="2990" spans="1:12" ht="12.7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</row>
    <row r="2991" spans="1:12" ht="12.7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</row>
    <row r="2992" spans="1:12" ht="12.7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</row>
    <row r="2993" spans="1:12" ht="12.7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</row>
    <row r="2994" spans="1:12" ht="12.7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</row>
    <row r="2995" spans="1:12" ht="12.7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</row>
    <row r="2996" spans="1:12" ht="12.7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</row>
    <row r="2997" spans="1:12" ht="12.7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</row>
    <row r="2998" spans="1:12" ht="12.7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</row>
    <row r="2999" spans="1:12" ht="12.7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</row>
    <row r="3000" spans="1:12" ht="12.7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</row>
    <row r="3001" spans="1:12" ht="12.75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</row>
    <row r="3002" spans="1:12" ht="12.75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</row>
    <row r="3003" spans="1:12" ht="12.75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</row>
    <row r="3004" spans="1:12" ht="12.75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</row>
    <row r="3005" spans="1:12" ht="12.75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</row>
    <row r="3006" spans="1:12" ht="12.75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</row>
    <row r="3007" spans="1:12" ht="12.75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</row>
    <row r="3008" spans="1:12" ht="12.75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</row>
    <row r="3009" spans="1:12" ht="12.75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</row>
    <row r="3010" spans="1:12" ht="12.75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</row>
    <row r="3011" spans="1:12" ht="12.75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</row>
    <row r="3012" spans="1:12" ht="12.75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</row>
    <row r="3013" spans="1:12" ht="12.75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</row>
    <row r="3014" spans="1:12" ht="12.75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</row>
    <row r="3015" spans="1:12" ht="12.75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</row>
    <row r="3016" spans="1:12" ht="12.75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</row>
    <row r="3017" spans="1:12" ht="12.75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</row>
    <row r="3018" spans="1:12" ht="12.75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</row>
    <row r="3019" spans="1:12" ht="12.75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</row>
    <row r="3020" spans="1:12" ht="12.75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</row>
    <row r="3021" spans="1:12" ht="12.75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</row>
    <row r="3022" spans="1:12" ht="12.75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</row>
    <row r="3023" spans="1:12" ht="12.75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</row>
    <row r="3024" spans="1:12" ht="12.75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</row>
    <row r="3025" spans="1:12" ht="12.75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</row>
    <row r="3026" spans="1:12" ht="12.75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</row>
    <row r="3027" spans="1:12" ht="12.75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</row>
    <row r="3028" spans="1:12" ht="12.75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</row>
    <row r="3029" spans="1:12" ht="12.75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</row>
    <row r="3030" spans="1:12" ht="12.75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</row>
    <row r="3031" spans="1:12" ht="12.75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</row>
    <row r="3032" spans="1:12" ht="12.75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</row>
    <row r="3033" spans="1:12" ht="12.75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</row>
    <row r="3034" spans="1:12" ht="12.75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</row>
    <row r="3035" spans="1:12" ht="12.75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</row>
    <row r="3036" spans="1:12" ht="12.75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</row>
    <row r="3037" spans="1:12" ht="12.75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</row>
    <row r="3038" spans="1:12" ht="12.75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</row>
    <row r="3039" spans="1:12" ht="12.75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</row>
    <row r="3040" spans="1:12" ht="12.75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</row>
    <row r="3041" spans="1:12" ht="12.75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</row>
    <row r="3042" spans="1:12" ht="12.75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</row>
    <row r="3043" spans="1:12" ht="12.75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</row>
    <row r="3044" spans="1:12" ht="12.75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</row>
    <row r="3045" spans="1:12" ht="12.75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</row>
    <row r="3046" spans="1:12" ht="12.75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</row>
    <row r="3047" spans="1:12" ht="12.75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</row>
    <row r="3048" spans="1:12" ht="12.75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</row>
    <row r="3049" spans="1:12" ht="12.75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</row>
    <row r="3050" spans="1:12" ht="12.75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</row>
    <row r="3051" spans="1:12" ht="12.75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</row>
    <row r="3052" spans="1:12" ht="12.7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</row>
    <row r="3053" spans="1:12" ht="12.7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</row>
    <row r="3054" spans="1:12" ht="12.7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</row>
    <row r="3055" spans="1:12" ht="12.7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</row>
    <row r="3056" spans="1:12" ht="12.7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</row>
    <row r="3057" spans="1:12" ht="12.7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</row>
    <row r="3058" spans="1:12" ht="12.7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</row>
    <row r="3059" spans="1:12" ht="12.7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</row>
    <row r="3060" spans="1:12" ht="12.7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</row>
    <row r="3061" spans="1:12" ht="12.7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</row>
    <row r="3062" spans="1:12" ht="12.7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</row>
    <row r="3063" spans="1:12" ht="12.7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</row>
    <row r="3064" spans="1:12" ht="12.7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</row>
    <row r="3065" spans="1:12" ht="12.75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</row>
    <row r="3066" spans="1:12" ht="12.75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</row>
    <row r="3067" spans="1:12" ht="12.75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</row>
    <row r="3068" spans="1:12" ht="12.75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</row>
    <row r="3069" spans="1:12" ht="12.75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</row>
    <row r="3070" spans="1:12" ht="12.75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</row>
    <row r="3071" spans="1:12" ht="12.75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</row>
    <row r="3072" spans="1:12" ht="12.75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</row>
    <row r="3073" spans="1:12" ht="12.75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</row>
    <row r="3074" spans="1:12" ht="12.75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</row>
    <row r="3075" spans="1:12" ht="12.75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</row>
    <row r="3076" spans="1:12" ht="12.75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</row>
    <row r="3077" spans="1:12" ht="12.75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</row>
    <row r="3078" spans="1:12" ht="12.75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</row>
    <row r="3079" spans="1:12" ht="12.75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</row>
    <row r="3080" spans="1:12" ht="12.75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</row>
    <row r="3081" spans="1:12" ht="12.75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</row>
    <row r="3082" spans="1:12" ht="12.75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</row>
    <row r="3083" spans="1:12" ht="12.75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</row>
    <row r="3084" spans="1:12" ht="12.75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</row>
    <row r="3085" spans="1:12" ht="12.75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</row>
    <row r="3086" spans="1:12" ht="12.75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</row>
    <row r="3087" spans="1:12" ht="12.75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</row>
    <row r="3088" spans="1:12" ht="12.75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</row>
    <row r="3089" spans="1:12" ht="12.75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</row>
    <row r="3090" spans="1:12" ht="12.75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</row>
    <row r="3091" spans="1:12" ht="12.75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</row>
    <row r="3092" spans="1:12" ht="12.75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</row>
    <row r="3093" spans="1:12" ht="12.75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</row>
    <row r="3094" spans="1:12" ht="12.75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</row>
    <row r="3095" spans="1:12" ht="12.75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</row>
    <row r="3096" spans="1:12" ht="12.75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</row>
    <row r="3097" spans="1:12" ht="12.75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</row>
    <row r="3098" spans="1:12" ht="12.75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</row>
    <row r="3099" spans="1:12" ht="12.75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</row>
    <row r="3100" spans="1:12" ht="12.75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</row>
    <row r="3101" spans="1:12" ht="12.75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</row>
    <row r="3102" spans="1:12" ht="12.75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</row>
    <row r="3103" spans="1:12" ht="12.75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</row>
    <row r="3104" spans="1:12" ht="12.75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</row>
    <row r="3105" spans="1:12" ht="12.75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</row>
    <row r="3106" spans="1:12" ht="12.75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</row>
    <row r="3107" spans="1:12" ht="12.75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</row>
    <row r="3108" spans="1:12" ht="12.75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</row>
    <row r="3109" spans="1:12" ht="12.75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</row>
    <row r="3110" spans="1:12" ht="12.75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</row>
    <row r="3111" spans="1:12" ht="12.75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</row>
    <row r="3112" spans="1:12" ht="12.75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</row>
    <row r="3113" spans="1:12" ht="12.75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</row>
    <row r="3114" spans="1:12" ht="12.75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</row>
    <row r="3115" spans="1:12" ht="12.75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</row>
    <row r="3116" spans="1:12" ht="12.75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</row>
    <row r="3117" spans="1:12" ht="12.75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</row>
    <row r="3118" spans="1:12" ht="12.75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</row>
    <row r="3119" spans="1:12" ht="12.75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</row>
    <row r="3120" spans="1:12" ht="12.75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</row>
    <row r="3121" spans="1:12" ht="12.75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</row>
    <row r="3122" spans="1:12" ht="12.75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</row>
    <row r="3123" spans="1:12" ht="12.75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</row>
    <row r="3124" spans="1:12" ht="12.75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</row>
    <row r="3125" spans="1:12" ht="12.75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</row>
    <row r="3126" spans="1:12" ht="12.75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</row>
    <row r="3127" spans="1:12" ht="12.75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</row>
    <row r="3128" spans="1:12" ht="12.75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</row>
    <row r="3129" spans="1:12" ht="12.75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</row>
    <row r="3130" spans="1:12" ht="12.75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</row>
    <row r="3131" spans="1:12" ht="12.75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</row>
    <row r="3132" spans="1:12" ht="12.75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</row>
    <row r="3133" spans="1:12" ht="12.75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</row>
    <row r="3134" spans="1:12" ht="12.75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</row>
    <row r="3135" spans="1:12" ht="12.75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</row>
    <row r="3136" spans="1:12" ht="12.75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</row>
    <row r="3137" spans="1:12" ht="12.75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</row>
    <row r="3138" spans="1:12" ht="12.75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</row>
    <row r="3139" spans="1:12" ht="12.75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</row>
    <row r="3140" spans="1:12" ht="12.75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</row>
    <row r="3141" spans="1:12" ht="12.75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</row>
    <row r="3142" spans="1:12" ht="12.75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</row>
    <row r="3143" spans="1:12" ht="12.75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</row>
    <row r="3144" spans="1:12" ht="12.75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</row>
    <row r="3145" spans="1:12" ht="12.75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</row>
    <row r="3146" spans="1:12" ht="12.7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</row>
    <row r="3147" spans="1:12" ht="12.7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</row>
    <row r="3148" spans="1:12" ht="12.7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</row>
    <row r="3149" spans="1:12" ht="12.7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</row>
    <row r="3150" spans="1:12" ht="12.7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</row>
    <row r="3151" spans="1:12" ht="12.7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</row>
    <row r="3152" spans="1:12" ht="12.7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</row>
    <row r="3153" spans="1:12" ht="12.7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</row>
    <row r="3154" spans="1:12" ht="12.7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</row>
    <row r="3155" spans="1:12" ht="12.7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</row>
    <row r="3156" spans="1:12" ht="12.7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</row>
    <row r="3157" spans="1:12" ht="12.7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</row>
    <row r="3158" spans="1:12" ht="12.7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</row>
    <row r="3159" spans="1:12" ht="12.7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</row>
    <row r="3160" spans="1:12" ht="12.7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</row>
    <row r="3161" spans="1:12" ht="12.7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</row>
    <row r="3162" spans="1:12" ht="12.75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</row>
    <row r="3163" spans="1:12" ht="12.75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</row>
    <row r="3164" spans="1:12" ht="12.75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</row>
    <row r="3165" spans="1:12" ht="12.75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</row>
    <row r="3166" spans="1:12" ht="12.75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</row>
    <row r="3167" spans="1:12" ht="12.75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</row>
    <row r="3168" spans="1:12" ht="12.75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</row>
    <row r="3169" spans="1:12" ht="12.75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</row>
    <row r="3170" spans="1:12" ht="12.75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</row>
    <row r="3171" spans="1:12" ht="12.75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</row>
    <row r="3172" spans="1:12" ht="12.75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</row>
    <row r="3173" spans="1:12" ht="12.75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</row>
    <row r="3174" spans="1:12" ht="12.75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</row>
    <row r="3175" spans="1:12" ht="12.75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</row>
    <row r="3176" spans="1:12" ht="12.75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</row>
    <row r="3177" spans="1:12" ht="12.75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</row>
    <row r="3178" spans="1:12" ht="12.75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</row>
    <row r="3179" spans="1:12" ht="12.75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</row>
    <row r="3180" spans="1:12" ht="12.75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</row>
    <row r="3181" spans="1:12" ht="12.75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</row>
    <row r="3182" spans="1:12" ht="12.75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</row>
    <row r="3183" spans="1:12" ht="12.75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</row>
    <row r="3184" spans="1:12" ht="12.75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</row>
    <row r="3185" spans="1:12" ht="12.75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</row>
    <row r="3186" spans="1:12" ht="12.75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</row>
    <row r="3187" spans="1:12" ht="12.75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</row>
    <row r="3188" spans="1:12" ht="12.75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</row>
    <row r="3189" spans="1:12" ht="12.75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</row>
    <row r="3190" spans="1:12" ht="12.75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</row>
    <row r="3191" spans="1:12" ht="12.75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</row>
    <row r="3192" spans="1:12" ht="12.75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</row>
    <row r="3193" spans="1:12" ht="12.75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</row>
    <row r="3194" spans="1:12" ht="12.75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</row>
    <row r="3195" spans="1:12" ht="12.75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</row>
    <row r="3196" spans="1:12" ht="12.75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</row>
    <row r="3197" spans="1:12" ht="12.75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</row>
    <row r="3198" spans="1:12" ht="12.75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</row>
    <row r="3199" spans="1:12" ht="12.75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</row>
    <row r="3200" spans="1:12" ht="12.75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</row>
    <row r="3201" spans="1:12" ht="12.75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</row>
    <row r="3202" spans="1:12" ht="12.75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</row>
    <row r="3203" spans="1:12" ht="12.75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</row>
    <row r="3204" spans="1:12" ht="12.75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</row>
    <row r="3205" spans="1:12" ht="12.75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</row>
    <row r="3206" spans="1:12" ht="12.75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</row>
    <row r="3207" spans="1:12" ht="12.75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</row>
    <row r="3208" spans="1:12" ht="12.75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</row>
    <row r="3209" spans="1:12" ht="12.75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</row>
    <row r="3210" spans="1:12" ht="12.75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</row>
    <row r="3211" spans="1:12" ht="12.75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</row>
    <row r="3212" spans="1:12" ht="12.75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</row>
    <row r="3213" spans="1:12" ht="12.75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</row>
    <row r="3214" spans="1:12" ht="12.75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</row>
    <row r="3215" spans="1:12" ht="12.75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</row>
    <row r="3216" spans="1:12" ht="12.75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</row>
    <row r="3217" spans="1:12" ht="12.75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</row>
    <row r="3218" spans="1:12" ht="12.75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</row>
    <row r="3219" spans="1:12" ht="12.75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</row>
    <row r="3220" spans="1:12" ht="12.75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</row>
    <row r="3221" spans="1:12" ht="12.75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</row>
    <row r="3222" spans="1:12" ht="12.75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</row>
    <row r="3223" spans="1:12" ht="12.75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</row>
    <row r="3224" spans="1:12" ht="12.75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</row>
    <row r="3225" spans="1:12" ht="12.75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</row>
    <row r="3226" spans="1:12" ht="12.75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</row>
    <row r="3227" spans="1:12" ht="12.75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</row>
    <row r="3228" spans="1:12" ht="12.75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</row>
    <row r="3229" spans="1:12" ht="12.75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</row>
    <row r="3230" spans="1:12" ht="12.75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</row>
    <row r="3231" spans="1:12" ht="12.75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</row>
    <row r="3232" spans="1:12" ht="12.75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</row>
    <row r="3233" spans="1:12" ht="12.75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</row>
    <row r="3234" spans="1:12" ht="12.75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</row>
    <row r="3235" spans="1:12" ht="12.75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</row>
    <row r="3236" spans="1:12" ht="12.75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</row>
    <row r="3237" spans="1:12" ht="12.75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</row>
    <row r="3238" spans="1:12" ht="12.7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</row>
    <row r="3239" spans="1:12" ht="12.7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</row>
    <row r="3240" spans="1:12" ht="12.7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</row>
    <row r="3241" spans="1:12" ht="12.7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</row>
    <row r="3242" spans="1:12" ht="12.7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</row>
    <row r="3243" spans="1:12" ht="12.7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</row>
    <row r="3244" spans="1:12" ht="12.7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</row>
    <row r="3245" spans="1:12" ht="12.7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</row>
    <row r="3246" spans="1:12" ht="12.7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</row>
    <row r="3247" spans="1:12" ht="12.7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</row>
    <row r="3248" spans="1:12" ht="12.7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</row>
    <row r="3249" spans="1:12" ht="12.7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</row>
    <row r="3250" spans="1:12" ht="12.7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</row>
    <row r="3251" spans="1:12" ht="12.7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</row>
    <row r="3252" spans="1:12" ht="12.75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</row>
    <row r="3253" spans="1:12" ht="12.75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</row>
    <row r="3254" spans="1:12" ht="12.75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</row>
    <row r="3255" spans="1:12" ht="12.75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</row>
    <row r="3256" spans="1:12" ht="12.75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</row>
    <row r="3257" spans="1:12" ht="12.75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</row>
    <row r="3258" spans="1:12" ht="12.75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</row>
    <row r="3259" spans="1:12" ht="12.75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</row>
    <row r="3260" spans="1:12" ht="12.75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</row>
    <row r="3261" spans="1:12" ht="12.75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</row>
    <row r="3262" spans="1:12" ht="12.75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</row>
    <row r="3263" spans="1:12" ht="12.75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</row>
    <row r="3264" spans="1:12" ht="12.75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</row>
    <row r="3265" spans="1:12" ht="12.75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</row>
    <row r="3266" spans="1:12" ht="12.75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</row>
    <row r="3267" spans="1:12" ht="12.75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</row>
    <row r="3268" spans="1:12" ht="12.75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</row>
    <row r="3269" spans="1:12" ht="12.75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</row>
    <row r="3270" spans="1:12" ht="12.75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</row>
    <row r="3271" spans="1:12" ht="12.75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</row>
    <row r="3272" spans="1:12" ht="12.75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</row>
    <row r="3273" spans="1:12" ht="12.75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</row>
    <row r="3274" spans="1:12" ht="12.75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</row>
    <row r="3275" spans="1:12" ht="12.75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</row>
    <row r="3276" spans="1:12" ht="12.75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</row>
    <row r="3277" spans="1:12" ht="12.75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</row>
    <row r="3278" spans="1:12" ht="12.75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</row>
    <row r="3279" spans="1:12" ht="12.75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</row>
    <row r="3280" spans="1:12" ht="12.75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</row>
    <row r="3281" spans="1:12" ht="12.75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</row>
    <row r="3282" spans="1:12" ht="12.75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</row>
    <row r="3283" spans="1:12" ht="12.75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</row>
    <row r="3284" spans="1:12" ht="12.75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</row>
    <row r="3285" spans="1:12" ht="12.75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</row>
    <row r="3286" spans="1:12" ht="12.75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</row>
    <row r="3287" spans="1:12" ht="12.75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</row>
    <row r="3288" spans="1:12" ht="12.75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</row>
    <row r="3289" spans="1:12" ht="12.75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</row>
    <row r="3290" spans="1:12" ht="12.75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</row>
    <row r="3291" spans="1:12" ht="12.75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</row>
    <row r="3292" spans="1:12" ht="12.75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</row>
    <row r="3293" spans="1:12" ht="12.75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</row>
    <row r="3294" spans="1:12" ht="12.75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</row>
    <row r="3295" spans="1:12" ht="12.75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</row>
    <row r="3296" spans="1:12" ht="12.75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</row>
    <row r="3297" spans="1:12" ht="12.75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</row>
    <row r="3298" spans="1:12" ht="12.75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</row>
    <row r="3299" spans="1:12" ht="12.75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</row>
    <row r="3300" spans="1:12" ht="12.75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</row>
    <row r="3301" spans="1:12" ht="12.75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</row>
    <row r="3302" spans="1:12" ht="12.75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</row>
    <row r="3303" spans="1:12" ht="12.75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</row>
    <row r="3304" spans="1:12" ht="12.75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</row>
    <row r="3305" spans="1:12" ht="12.75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</row>
    <row r="3306" spans="1:12" ht="12.75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</row>
    <row r="3307" spans="1:12" ht="12.75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</row>
    <row r="3308" spans="1:12" ht="12.75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</row>
    <row r="3309" spans="1:12" ht="12.75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</row>
    <row r="3310" spans="1:12" ht="12.75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</row>
    <row r="3311" spans="1:12" ht="12.75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</row>
    <row r="3312" spans="1:12" ht="12.75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</row>
    <row r="3313" spans="1:12" ht="12.75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</row>
    <row r="3314" spans="1:12" ht="12.75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</row>
    <row r="3315" spans="1:12" ht="12.75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</row>
    <row r="3316" spans="1:12" ht="12.75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</row>
    <row r="3317" spans="1:12" ht="12.75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</row>
    <row r="3318" spans="1:12" ht="12.75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</row>
    <row r="3319" spans="1:12" ht="12.75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</row>
    <row r="3320" spans="1:12" ht="12.75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</row>
    <row r="3321" spans="1:12" ht="12.75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</row>
    <row r="3322" spans="1:12" ht="12.75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</row>
    <row r="3323" spans="1:12" ht="12.75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</row>
    <row r="3324" spans="1:12" ht="12.75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</row>
    <row r="3325" spans="1:12" ht="12.75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</row>
    <row r="3326" spans="1:12" ht="12.75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</row>
    <row r="3327" spans="1:12" ht="12.75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</row>
    <row r="3328" spans="1:12" ht="12.75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</row>
    <row r="3329" spans="1:12" ht="12.75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</row>
    <row r="3330" spans="1:12" ht="12.7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</row>
    <row r="3331" spans="1:12" ht="12.7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</row>
    <row r="3332" spans="1:12" ht="12.7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</row>
    <row r="3333" spans="1:12" ht="12.7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</row>
    <row r="3334" spans="1:12" ht="12.7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</row>
    <row r="3335" spans="1:12" ht="12.7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</row>
    <row r="3336" spans="1:12" ht="12.7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</row>
    <row r="3337" spans="1:12" ht="12.7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</row>
    <row r="3338" spans="1:12" ht="12.7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</row>
    <row r="3339" spans="1:12" ht="12.7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</row>
    <row r="3340" spans="1:12" ht="12.7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</row>
    <row r="3341" spans="1:12" ht="12.7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</row>
    <row r="3342" spans="1:12" ht="12.7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</row>
    <row r="3343" spans="1:12" ht="12.7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</row>
    <row r="3344" spans="1:12" ht="12.7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</row>
    <row r="3345" spans="1:12" ht="12.7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</row>
    <row r="3346" spans="1:12" ht="12.75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</row>
    <row r="3347" spans="1:12" ht="12.75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</row>
    <row r="3348" spans="1:12" ht="12.75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</row>
    <row r="3349" spans="1:12" ht="12.75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</row>
    <row r="3350" spans="1:12" ht="12.75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</row>
    <row r="3351" spans="1:12" ht="12.75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</row>
    <row r="3352" spans="1:12" ht="12.75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</row>
    <row r="3353" spans="1:12" ht="12.75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</row>
    <row r="3354" spans="1:12" ht="12.75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</row>
    <row r="3355" spans="1:12" ht="12.75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</row>
    <row r="3356" spans="1:12" ht="12.75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</row>
    <row r="3357" spans="1:12" ht="12.75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</row>
    <row r="3358" spans="1:12" ht="12.75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</row>
    <row r="3359" spans="1:12" ht="12.75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</row>
    <row r="3360" spans="1:12" ht="12.75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</row>
    <row r="3361" spans="1:12" ht="12.75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</row>
    <row r="3362" spans="1:12" ht="12.75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</row>
    <row r="3363" spans="1:12" ht="12.75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</row>
    <row r="3364" spans="1:12" ht="12.75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</row>
    <row r="3365" spans="1:12" ht="12.75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</row>
    <row r="3366" spans="1:12" ht="12.75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</row>
    <row r="3367" spans="1:12" ht="12.75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</row>
    <row r="3368" spans="1:12" ht="12.75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</row>
    <row r="3369" spans="1:12" ht="12.75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</row>
    <row r="3370" spans="1:12" ht="12.75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</row>
    <row r="3371" spans="1:12" ht="12.75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</row>
    <row r="3372" spans="1:12" ht="12.75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</row>
    <row r="3373" spans="1:12" ht="12.75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</row>
    <row r="3374" spans="1:12" ht="12.75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</row>
    <row r="3375" spans="1:12" ht="12.75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</row>
    <row r="3376" spans="1:12" ht="12.75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</row>
    <row r="3377" spans="1:12" ht="12.75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</row>
    <row r="3378" spans="1:12" ht="12.75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</row>
    <row r="3379" spans="1:12" ht="12.75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</row>
    <row r="3380" spans="1:12" ht="12.75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</row>
    <row r="3381" spans="1:12" ht="12.75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</row>
    <row r="3382" spans="1:12" ht="12.75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</row>
    <row r="3383" spans="1:12" ht="12.75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</row>
    <row r="3384" spans="1:12" ht="12.75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</row>
    <row r="3385" spans="1:12" ht="12.75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</row>
    <row r="3386" spans="1:12" ht="12.75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</row>
    <row r="3387" spans="1:12" ht="12.75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</row>
    <row r="3388" spans="1:12" ht="12.75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</row>
    <row r="3389" spans="1:12" ht="12.75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</row>
    <row r="3390" spans="1:12" ht="12.75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</row>
    <row r="3391" spans="1:12" ht="12.75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</row>
    <row r="3392" spans="1:12" ht="12.75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</row>
    <row r="3393" spans="1:12" ht="12.75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</row>
    <row r="3394" spans="1:12" ht="12.75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</row>
    <row r="3395" spans="1:12" ht="12.75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</row>
    <row r="3396" spans="1:12" ht="12.75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</row>
    <row r="3397" spans="1:12" ht="12.75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</row>
    <row r="3398" spans="1:12" ht="12.75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</row>
    <row r="3399" spans="1:12" ht="12.75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</row>
    <row r="3400" spans="1:12" ht="12.75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</row>
    <row r="3401" spans="1:12" ht="12.75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</row>
    <row r="3402" spans="1:12" ht="12.75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</row>
    <row r="3403" spans="1:12" ht="12.75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</row>
    <row r="3404" spans="1:12" ht="12.75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</row>
    <row r="3405" spans="1:12" ht="12.75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</row>
    <row r="3406" spans="1:12" ht="12.75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</row>
    <row r="3407" spans="1:12" ht="12.75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</row>
    <row r="3408" spans="1:12" ht="12.75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</row>
    <row r="3409" spans="1:12" ht="12.75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</row>
    <row r="3410" spans="1:12" ht="12.75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</row>
    <row r="3411" spans="1:12" ht="12.75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</row>
    <row r="3412" spans="1:12" ht="12.75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</row>
    <row r="3413" spans="1:12" ht="12.75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</row>
    <row r="3414" spans="1:12" ht="12.75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</row>
    <row r="3415" spans="1:12" ht="12.75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</row>
    <row r="3416" spans="1:12" ht="12.75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</row>
    <row r="3417" spans="1:12" ht="12.75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</row>
    <row r="3418" spans="1:12" ht="12.7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</row>
    <row r="3419" spans="1:12" ht="12.7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</row>
    <row r="3420" spans="1:12" ht="12.7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</row>
    <row r="3421" spans="1:12" ht="12.7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</row>
    <row r="3422" spans="1:12" ht="12.7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</row>
    <row r="3423" spans="1:12" ht="12.7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</row>
    <row r="3424" spans="1:12" ht="12.7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</row>
    <row r="3425" spans="1:12" ht="12.7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</row>
    <row r="3426" spans="1:12" ht="12.7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</row>
    <row r="3427" spans="1:12" ht="12.7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</row>
    <row r="3428" spans="1:12" ht="12.7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</row>
    <row r="3429" spans="1:12" ht="12.7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</row>
    <row r="3430" spans="1:12" ht="12.7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</row>
    <row r="3431" spans="1:12" ht="12.7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</row>
    <row r="3432" spans="1:12" ht="12.7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</row>
    <row r="3433" spans="1:12" ht="12.7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</row>
    <row r="3434" spans="1:12" ht="12.7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</row>
    <row r="3435" spans="1:12" ht="12.7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</row>
    <row r="3436" spans="1:12" ht="12.7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</row>
    <row r="3437" spans="1:12" ht="12.7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</row>
    <row r="3438" spans="1:12" ht="12.75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</row>
    <row r="3439" spans="1:12" ht="12.75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</row>
    <row r="3440" spans="1:12" ht="12.75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</row>
    <row r="3441" spans="1:12" ht="12.75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</row>
    <row r="3442" spans="1:12" ht="12.75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</row>
    <row r="3443" spans="1:12" ht="12.75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</row>
    <row r="3444" spans="1:12" ht="12.75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</row>
    <row r="3445" spans="1:12" ht="12.75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</row>
    <row r="3446" spans="1:12" ht="12.75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</row>
    <row r="3447" spans="1:12" ht="12.75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</row>
    <row r="3448" spans="1:12" ht="12.75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</row>
    <row r="3449" spans="1:12" ht="12.75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</row>
    <row r="3450" spans="1:12" ht="12.75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</row>
    <row r="3451" spans="1:12" ht="12.75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</row>
    <row r="3452" spans="1:12" ht="12.75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</row>
    <row r="3453" spans="1:12" ht="12.75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</row>
    <row r="3454" spans="1:12" ht="12.75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</row>
    <row r="3455" spans="1:12" ht="12.75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</row>
    <row r="3456" spans="1:12" ht="12.75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</row>
    <row r="3457" spans="1:12" ht="12.75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</row>
    <row r="3458" spans="1:12" ht="12.75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</row>
    <row r="3459" spans="1:12" ht="12.75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</row>
    <row r="3460" spans="1:12" ht="12.75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</row>
    <row r="3461" spans="1:12" ht="12.75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</row>
    <row r="3462" spans="1:12" ht="12.75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</row>
    <row r="3463" spans="1:12" ht="12.75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</row>
    <row r="3464" spans="1:12" ht="12.75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</row>
    <row r="3465" spans="1:12" ht="12.75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</row>
    <row r="3466" spans="1:12" ht="12.75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</row>
    <row r="3467" spans="1:12" ht="12.75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</row>
    <row r="3468" spans="1:12" ht="12.75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</row>
    <row r="3469" spans="1:12" ht="12.75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</row>
    <row r="3470" spans="1:12" ht="12.75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</row>
    <row r="3471" spans="1:12" ht="12.75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</row>
    <row r="3472" spans="1:12" ht="12.75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</row>
    <row r="3473" spans="1:12" ht="12.75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</row>
    <row r="3474" spans="1:12" ht="12.75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</row>
    <row r="3475" spans="1:12" ht="12.75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</row>
    <row r="3476" spans="1:12" ht="12.75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</row>
    <row r="3477" spans="1:12" ht="12.75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</row>
    <row r="3478" spans="1:12" ht="12.75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</row>
    <row r="3479" spans="1:12" ht="12.75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</row>
    <row r="3480" spans="1:12" ht="12.75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</row>
    <row r="3481" spans="1:12" ht="12.75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</row>
    <row r="3482" spans="1:12" ht="12.75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</row>
    <row r="3483" spans="1:12" ht="12.75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</row>
    <row r="3484" spans="1:12" ht="12.75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</row>
    <row r="3485" spans="1:12" ht="12.75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</row>
    <row r="3486" spans="1:12" ht="12.75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</row>
    <row r="3487" spans="1:12" ht="12.75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</row>
    <row r="3488" spans="1:12" ht="12.75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</row>
    <row r="3489" spans="1:12" ht="12.75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</row>
    <row r="3490" spans="1:12" ht="12.75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</row>
    <row r="3491" spans="1:12" ht="12.75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</row>
    <row r="3492" spans="1:12" ht="12.75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</row>
    <row r="3493" spans="1:12" ht="12.75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</row>
    <row r="3494" spans="1:12" ht="12.75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</row>
    <row r="3495" spans="1:12" ht="12.75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</row>
    <row r="3496" spans="1:12" ht="12.75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</row>
    <row r="3497" spans="1:12" ht="12.75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</row>
    <row r="3498" spans="1:12" ht="12.75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</row>
    <row r="3499" spans="1:12" ht="12.75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</row>
    <row r="3500" spans="1:12" ht="12.75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</row>
    <row r="3501" spans="1:12" ht="12.75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</row>
    <row r="3502" spans="1:12" ht="12.75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</row>
    <row r="3503" spans="1:12" ht="12.75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</row>
    <row r="3504" spans="1:12" ht="12.75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</row>
    <row r="3505" spans="1:12" ht="12.75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</row>
    <row r="3506" spans="1:12" ht="12.75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</row>
    <row r="3507" spans="1:12" ht="12.75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</row>
    <row r="3508" spans="1:12" ht="12.75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</row>
    <row r="3509" spans="1:12" ht="12.75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</row>
    <row r="3510" spans="1:12" ht="12.75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</row>
    <row r="3511" spans="1:12" ht="12.75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</row>
    <row r="3512" spans="1:12" ht="12.75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</row>
    <row r="3513" spans="1:12" ht="12.75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</row>
    <row r="3514" spans="1:12" ht="12.75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</row>
    <row r="3515" spans="1:12" ht="12.75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</row>
    <row r="3516" spans="1:12" ht="12.75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</row>
    <row r="3517" spans="1:12" ht="12.75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</row>
    <row r="3518" spans="1:12" ht="12.75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</row>
    <row r="3519" spans="1:12" ht="12.75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</row>
    <row r="3520" spans="1:12" ht="12.75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</row>
    <row r="3521" spans="1:12" ht="12.75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</row>
    <row r="3522" spans="1:12" ht="12.75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</row>
    <row r="3523" spans="1:12" ht="12.75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</row>
    <row r="3524" spans="1:12" ht="12.75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</row>
    <row r="3525" spans="1:12" ht="12.75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</row>
    <row r="3526" spans="1:12" ht="12.75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</row>
    <row r="3527" spans="1:12" ht="12.75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</row>
    <row r="3528" spans="1:12" ht="12.75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</row>
    <row r="3529" spans="1:12" ht="12.75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</row>
    <row r="3530" spans="1:12" ht="12.75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</row>
    <row r="3531" spans="1:12" ht="12.75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</row>
    <row r="3532" spans="1:12" ht="12.75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</row>
    <row r="3533" spans="1:12" ht="12.75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</row>
    <row r="3534" spans="1:12" ht="12.75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</row>
    <row r="3535" spans="1:12" ht="12.75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</row>
    <row r="3536" spans="1:12" ht="12.75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</row>
    <row r="3537" spans="1:12" ht="12.75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</row>
    <row r="3538" spans="1:12" ht="12.75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</row>
    <row r="3539" spans="1:12" ht="12.75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</row>
    <row r="3540" spans="1:12" ht="12.75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</row>
    <row r="3541" spans="1:12" ht="12.75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</row>
    <row r="3542" spans="1:12" ht="12.75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</row>
    <row r="3543" spans="1:12" ht="12.75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</row>
    <row r="3544" spans="1:12" ht="12.75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</row>
    <row r="3545" spans="1:12" ht="12.75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</row>
    <row r="3546" spans="1:12" ht="12.75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</row>
    <row r="3547" spans="1:12" ht="12.75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</row>
    <row r="3548" spans="1:12" ht="12.75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</row>
    <row r="3549" spans="1:12" ht="12.75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</row>
    <row r="3550" spans="1:12" ht="12.75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</row>
    <row r="3551" spans="1:12" ht="12.75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</row>
    <row r="3552" spans="1:12" ht="12.75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</row>
    <row r="3553" spans="1:12" ht="12.75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</row>
    <row r="3554" spans="1:12" ht="12.75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</row>
    <row r="3555" spans="1:12" ht="12.75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</row>
    <row r="3556" spans="1:12" ht="12.75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</row>
    <row r="3557" spans="1:12" ht="12.75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</row>
    <row r="3558" spans="1:12" ht="12.75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</row>
    <row r="3559" spans="1:12" ht="12.75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</row>
    <row r="3560" spans="1:12" ht="12.75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</row>
    <row r="3561" spans="1:12" ht="12.75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</row>
    <row r="3562" spans="1:12" ht="12.75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</row>
    <row r="3563" spans="1:12" ht="12.75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</row>
    <row r="3564" spans="1:12" ht="12.75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</row>
    <row r="3565" spans="1:12" ht="12.75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</row>
    <row r="3566" spans="1:12" ht="12.75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</row>
    <row r="3567" spans="1:12" ht="12.75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</row>
    <row r="3568" spans="1:12" ht="12.75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</row>
    <row r="3569" spans="1:12" ht="12.75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</row>
    <row r="3570" spans="1:12" ht="12.75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</row>
    <row r="3571" spans="1:12" ht="12.75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</row>
    <row r="3572" spans="1:12" ht="12.75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</row>
    <row r="3573" spans="1:12" ht="12.75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</row>
    <row r="3574" spans="1:12" ht="12.75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</row>
    <row r="3575" spans="1:12" ht="12.75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</row>
    <row r="3576" spans="1:12" ht="12.75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</row>
    <row r="3577" spans="1:12" ht="12.75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</row>
    <row r="3578" spans="1:12" ht="12.75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</row>
    <row r="3579" spans="1:12" ht="12.75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</row>
    <row r="3580" spans="1:12" ht="12.75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</row>
    <row r="3581" spans="1:12" ht="12.75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</row>
    <row r="3582" spans="1:12" ht="12.75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</row>
    <row r="3583" spans="1:12" ht="12.75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</row>
    <row r="3584" spans="1:12" ht="12.75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</row>
    <row r="3585" spans="1:12" ht="12.75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</row>
    <row r="3586" spans="1:12" ht="12.75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</row>
    <row r="3587" spans="1:12" ht="12.75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</row>
    <row r="3588" spans="1:12" ht="12.75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</row>
    <row r="3589" spans="1:12" ht="12.75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</row>
    <row r="3590" spans="1:12" ht="12.75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</row>
    <row r="3591" spans="1:12" ht="12.75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</row>
    <row r="3592" spans="1:12" ht="12.75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</row>
    <row r="3593" spans="1:12" ht="12.75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</row>
    <row r="3594" spans="1:12" ht="12.75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</row>
    <row r="3595" spans="1:12" ht="12.75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</row>
    <row r="3596" spans="1:12" ht="12.75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</row>
    <row r="3597" spans="1:12" ht="12.75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</row>
    <row r="3598" spans="1:12" ht="12.75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</row>
    <row r="3599" spans="1:12" ht="12.75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</row>
    <row r="3600" spans="1:12" ht="12.75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</row>
    <row r="3601" spans="1:12" ht="12.75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</row>
    <row r="3602" spans="1:12" ht="12.75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</row>
    <row r="3603" spans="1:12" ht="12.75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</row>
    <row r="3604" spans="1:12" ht="12.75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</row>
    <row r="3605" spans="1:12" ht="12.75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</row>
    <row r="3606" spans="1:12" ht="12.75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</row>
    <row r="3607" spans="1:12" ht="12.75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</row>
    <row r="3608" spans="1:12" ht="12.75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</row>
    <row r="3609" spans="1:12" ht="12.75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</row>
    <row r="3610" spans="1:12" ht="12.75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</row>
    <row r="3611" spans="1:12" ht="12.75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</row>
    <row r="3612" spans="1:12" ht="12.75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</row>
    <row r="3613" spans="1:12" ht="12.75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</row>
    <row r="3614" spans="1:12" ht="12.75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</row>
    <row r="3615" spans="1:12" ht="12.75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</row>
    <row r="3616" spans="1:12" ht="12.75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</row>
    <row r="3617" spans="1:12" ht="12.75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</row>
    <row r="3618" spans="1:12" ht="12.75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</row>
    <row r="3619" spans="1:12" ht="12.75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</row>
    <row r="3620" spans="1:12" ht="12.75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</row>
    <row r="3621" spans="1:12" ht="12.75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</row>
    <row r="3622" spans="1:12" ht="12.75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</row>
    <row r="3623" spans="1:12" ht="12.75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</row>
    <row r="3624" spans="1:12" ht="12.75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</row>
    <row r="3625" spans="1:12" ht="12.75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</row>
    <row r="3626" spans="1:12" ht="12.75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</row>
    <row r="3627" spans="1:12" ht="12.75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</row>
    <row r="3628" spans="1:12" ht="12.75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</row>
    <row r="3629" spans="1:12" ht="12.75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</row>
    <row r="3630" spans="1:12" ht="12.75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</row>
    <row r="3631" spans="1:12" ht="12.75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</row>
    <row r="3632" spans="1:12" ht="12.75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</row>
    <row r="3633" spans="1:12" ht="12.75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</row>
    <row r="3634" spans="1:12" ht="12.75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</row>
    <row r="3635" spans="1:12" ht="12.75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</row>
    <row r="3636" spans="1:12" ht="12.75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</row>
    <row r="3637" spans="1:12" ht="12.75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</row>
    <row r="3638" spans="1:12" ht="12.75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</row>
    <row r="3639" spans="1:12" ht="12.75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</row>
    <row r="3640" spans="1:12" ht="12.75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</row>
    <row r="3641" spans="1:12" ht="12.75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</row>
    <row r="3642" spans="1:12" ht="12.75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</row>
    <row r="3643" spans="1:12" ht="12.75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</row>
    <row r="3644" spans="1:12" ht="12.75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</row>
    <row r="3645" spans="1:12" ht="12.75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</row>
    <row r="3646" spans="1:12" ht="12.75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</row>
    <row r="3647" spans="1:12" ht="12.75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</row>
    <row r="3648" spans="1:12" ht="12.75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</row>
    <row r="3649" spans="1:12" ht="12.75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</row>
    <row r="3650" spans="1:12" ht="12.75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</row>
    <row r="3651" spans="1:12" ht="12.75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</row>
    <row r="3652" spans="1:12" ht="12.75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</row>
    <row r="3653" spans="1:12" ht="12.75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</row>
    <row r="3654" spans="1:12" ht="12.75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</row>
    <row r="3655" spans="1:12" ht="12.75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</row>
    <row r="3656" spans="1:12" ht="12.75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</row>
    <row r="3657" spans="1:12" ht="12.75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</row>
    <row r="3658" spans="1:12" ht="12.75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</row>
    <row r="3659" spans="1:12" ht="12.75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</row>
    <row r="3660" spans="1:12" ht="12.75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</row>
    <row r="3661" spans="1:12" ht="12.75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</row>
    <row r="3662" spans="1:12" ht="12.75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</row>
    <row r="3663" spans="1:12" ht="12.75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</row>
    <row r="3664" spans="1:12" ht="12.75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</row>
    <row r="3665" spans="1:12" ht="12.75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</row>
    <row r="3666" spans="1:12" ht="12.75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</row>
    <row r="3667" spans="1:12" ht="12.75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</row>
    <row r="3668" spans="1:12" ht="12.75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</row>
    <row r="3669" spans="1:12" ht="12.75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</row>
    <row r="3670" spans="1:12" ht="12.75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</row>
    <row r="3671" spans="1:12" ht="12.75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</row>
    <row r="3672" spans="1:12" ht="12.75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</row>
    <row r="3673" spans="1:12" ht="12.75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</row>
    <row r="3674" spans="1:12" ht="12.75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</row>
    <row r="3675" spans="1:12" ht="12.75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</row>
    <row r="3676" spans="1:12" ht="12.75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</row>
    <row r="3677" spans="1:12" ht="12.75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</row>
    <row r="3678" spans="1:12" ht="12.75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</row>
    <row r="3679" spans="1:12" ht="12.75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</row>
    <row r="3680" spans="1:12" ht="12.75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</row>
    <row r="3681" spans="1:12" ht="12.75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</row>
    <row r="3682" spans="1:12" ht="12.75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</row>
    <row r="3683" spans="1:12" ht="12.75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</row>
    <row r="3684" spans="1:12" ht="12.75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</row>
    <row r="3685" spans="1:12" ht="12.75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</row>
    <row r="3686" spans="1:12" ht="12.75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</row>
    <row r="3687" spans="1:12" ht="12.75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</row>
    <row r="3688" spans="1:12" ht="12.75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</row>
    <row r="3689" spans="1:12" ht="12.75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</row>
    <row r="3690" spans="1:12" ht="12.75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</row>
    <row r="3691" spans="1:12" ht="12.75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</row>
    <row r="3692" spans="1:12" ht="12.75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</row>
    <row r="3693" spans="1:12" ht="12.75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</row>
    <row r="3694" spans="1:12" ht="12.75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</row>
    <row r="3695" spans="1:12" ht="12.75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</row>
    <row r="3696" spans="1:12" ht="12.75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</row>
    <row r="3697" spans="1:12" ht="12.75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</row>
    <row r="3698" spans="1:12" ht="12.75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</row>
    <row r="3699" spans="1:12" ht="12.75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</row>
    <row r="3700" spans="1:12" ht="12.75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</row>
    <row r="3701" spans="1:12" ht="12.75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</row>
    <row r="3702" spans="1:12" ht="12.75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</row>
    <row r="3703" spans="1:12" ht="12.75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</row>
    <row r="3704" spans="1:12" ht="12.75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</row>
    <row r="3705" spans="1:12" ht="12.75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</row>
    <row r="3706" spans="1:12" ht="12.75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</row>
    <row r="3707" spans="1:12" ht="12.75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</row>
    <row r="3708" spans="1:12" ht="12.75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</row>
    <row r="3709" spans="1:12" ht="12.75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</row>
    <row r="3710" spans="1:12" ht="12.75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</row>
    <row r="3711" spans="1:12" ht="12.75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</row>
    <row r="3712" spans="1:12" ht="12.75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</row>
    <row r="3713" spans="1:12" ht="12.75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</row>
    <row r="3714" spans="1:12" ht="12.75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</row>
    <row r="3715" spans="1:12" ht="12.75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</row>
    <row r="3716" spans="1:12" ht="12.75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</row>
    <row r="3717" spans="1:12" ht="12.75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</row>
    <row r="3718" spans="1:12" ht="12.75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</row>
    <row r="3719" spans="1:12" ht="12.75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</row>
    <row r="3720" spans="1:12" ht="12.75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</row>
    <row r="3721" spans="1:12" ht="12.75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</row>
    <row r="3722" spans="1:12" ht="12.75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</row>
    <row r="3723" spans="1:12" ht="12.75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</row>
    <row r="3724" spans="1:12" ht="12.75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</row>
    <row r="3725" spans="1:12" ht="12.75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</row>
    <row r="3726" spans="1:12" ht="12.75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</row>
    <row r="3727" spans="1:12" ht="12.75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</row>
    <row r="3728" spans="1:12" ht="12.75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</row>
    <row r="3729" spans="1:12" ht="12.75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</row>
    <row r="3730" spans="1:12" ht="12.75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</row>
    <row r="3731" spans="1:12" ht="12.75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</row>
    <row r="3732" spans="1:12" ht="12.75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</row>
    <row r="3733" spans="1:12" ht="12.75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</row>
    <row r="3734" spans="1:12" ht="12.75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</row>
    <row r="3735" spans="1:12" ht="12.75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</row>
    <row r="3736" spans="1:12" ht="12.75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</row>
    <row r="3737" spans="1:12" ht="12.75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</row>
    <row r="3738" spans="1:12" ht="12.75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</row>
    <row r="3739" spans="1:12" ht="12.75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</row>
    <row r="3740" spans="1:12" ht="12.75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</row>
    <row r="3741" spans="1:12" ht="12.75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</row>
    <row r="3742" spans="1:12" ht="12.75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</row>
    <row r="3743" spans="1:12" ht="12.75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</row>
    <row r="3744" spans="1:12" ht="12.75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</row>
    <row r="3745" spans="1:12" ht="12.75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</row>
    <row r="3746" spans="1:12" ht="12.75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</row>
    <row r="3747" spans="1:12" ht="12.75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</row>
    <row r="3748" spans="1:12" ht="12.75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</row>
    <row r="3749" spans="1:12" ht="12.75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</row>
    <row r="3750" spans="1:12" ht="12.75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</row>
    <row r="3751" spans="1:12" ht="12.75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</row>
    <row r="3752" spans="1:12" ht="12.75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</row>
    <row r="3753" spans="1:12" ht="12.75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</row>
    <row r="3754" spans="1:12" ht="12.75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</row>
    <row r="3755" spans="1:12" ht="12.75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</row>
    <row r="3756" spans="1:12" ht="12.75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</row>
    <row r="3757" spans="1:12" ht="12.75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</row>
    <row r="3758" spans="1:12" ht="12.75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</row>
    <row r="3759" spans="1:12" ht="12.75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</row>
    <row r="3760" spans="1:12" ht="12.75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</row>
    <row r="3761" spans="1:12" ht="12.75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</row>
    <row r="3762" spans="1:12" ht="12.75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</row>
    <row r="3763" spans="1:12" ht="12.75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</row>
    <row r="3764" spans="1:12" ht="12.75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</row>
    <row r="3765" spans="1:12" ht="12.75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</row>
    <row r="3766" spans="1:12" ht="12.75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</row>
    <row r="3767" spans="1:12" ht="12.75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</row>
    <row r="3768" spans="1:12" ht="12.75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</row>
    <row r="3769" spans="1:12" ht="12.75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</row>
    <row r="3770" spans="1:12" ht="12.75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</row>
    <row r="3771" spans="1:12" ht="12.75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</row>
    <row r="3772" spans="1:12" ht="12.75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</row>
    <row r="3773" spans="1:12" ht="12.75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</row>
    <row r="3774" spans="1:12" ht="12.75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</row>
    <row r="3775" spans="1:12" ht="12.75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</row>
    <row r="3776" spans="1:12" ht="12.75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</row>
    <row r="3777" spans="1:12" ht="12.75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</row>
    <row r="3778" spans="1:12" ht="12.75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</row>
    <row r="3779" spans="1:12" ht="12.75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</row>
    <row r="3780" spans="1:12" ht="12.75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</row>
    <row r="3781" spans="1:12" ht="12.75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</row>
    <row r="3782" spans="1:12" ht="12.75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</row>
    <row r="3783" spans="1:12" ht="12.75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</row>
    <row r="3784" spans="1:12" ht="12.75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</row>
    <row r="3785" spans="1:12" ht="12.75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</row>
    <row r="3786" spans="1:12" ht="12.75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</row>
    <row r="3787" spans="1:12" ht="12.75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</row>
    <row r="3788" spans="1:12" ht="12.75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</row>
    <row r="3789" spans="1:12" ht="12.75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</row>
    <row r="3790" spans="1:12" ht="12.75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</row>
    <row r="3791" spans="1:12" ht="12.75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</row>
    <row r="3792" spans="1:12" ht="12.75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</row>
    <row r="3793" spans="1:12" ht="12.75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</row>
    <row r="3794" spans="1:12" ht="12.75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</row>
    <row r="3795" spans="1:12" ht="12.75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</row>
    <row r="3796" spans="1:12" ht="12.75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</row>
    <row r="3797" spans="1:12" ht="12.75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</row>
    <row r="3798" spans="1:12" ht="12.75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</row>
    <row r="3799" spans="1:12" ht="12.75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</row>
    <row r="3800" spans="1:12" ht="12.75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</row>
    <row r="3801" spans="1:12" ht="12.75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</row>
    <row r="3802" spans="1:12" ht="12.75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</row>
    <row r="3803" spans="1:12" ht="12.75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</row>
    <row r="3804" spans="1:12" ht="12.75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</row>
    <row r="3805" spans="1:12" ht="12.75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</row>
    <row r="3806" spans="1:12" ht="12.75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</row>
    <row r="3807" spans="1:12" ht="12.75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</row>
    <row r="3808" spans="1:12" ht="12.75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</row>
    <row r="3809" spans="1:12" ht="12.75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</row>
    <row r="3810" spans="1:12" ht="12.75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</row>
    <row r="3811" spans="1:12" ht="12.75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</row>
    <row r="3812" spans="1:12" ht="12.75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</row>
    <row r="3813" spans="1:12" ht="12.75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</row>
    <row r="3814" spans="1:12" ht="12.75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</row>
    <row r="3815" spans="1:12" ht="12.75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</row>
    <row r="3816" spans="1:12" ht="12.75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</row>
    <row r="3817" spans="1:12" ht="12.75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</row>
    <row r="3818" spans="1:12" ht="12.75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</row>
    <row r="3819" spans="1:12" ht="12.75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</row>
    <row r="3820" spans="1:12" ht="12.75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</row>
    <row r="3821" spans="1:12" ht="12.75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</row>
    <row r="3822" spans="1:12" ht="12.75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</row>
    <row r="3823" spans="1:12" ht="12.75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</row>
    <row r="3824" spans="1:12" ht="12.75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</row>
    <row r="3825" spans="1:12" ht="12.75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</row>
    <row r="3826" spans="1:12" ht="12.75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</row>
    <row r="3827" spans="1:12" ht="12.75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</row>
    <row r="3828" spans="1:12" ht="12.75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</row>
    <row r="3829" spans="1:12" ht="12.75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</row>
    <row r="3830" spans="1:12" ht="12.75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</row>
    <row r="3831" spans="1:12" ht="12.75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</row>
    <row r="3832" spans="1:12" ht="12.75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</row>
    <row r="3833" spans="1:12" ht="12.75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</row>
    <row r="3834" spans="1:12" ht="12.75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</row>
    <row r="3835" spans="1:12" ht="12.75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</row>
    <row r="3836" spans="1:12" ht="12.75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</row>
    <row r="3837" spans="1:12" ht="12.75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</row>
    <row r="3838" spans="1:12" ht="12.75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</row>
    <row r="3839" spans="1:12" ht="12.75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</row>
    <row r="3840" spans="1:12" ht="12.75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</row>
    <row r="3841" spans="1:12" ht="12.75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</row>
    <row r="3842" spans="1:12" ht="12.75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</row>
    <row r="3843" spans="1:12" ht="12.75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</row>
    <row r="3844" spans="1:12" ht="12.75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</row>
    <row r="3845" spans="1:12" ht="12.75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</row>
    <row r="3846" spans="1:12" ht="12.75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</row>
    <row r="3847" spans="1:12" ht="12.75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</row>
    <row r="3848" spans="1:12" ht="12.75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</row>
    <row r="3849" spans="1:12" ht="12.75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</row>
    <row r="3850" spans="1:12" ht="12.75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</row>
    <row r="3851" spans="1:12" ht="12.75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</row>
    <row r="3852" spans="1:12" ht="12.75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</row>
    <row r="3853" spans="1:12" ht="12.75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</row>
    <row r="3854" spans="1:12" ht="12.75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</row>
    <row r="3855" spans="1:12" ht="12.75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</row>
    <row r="3856" spans="1:12" ht="12.75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</row>
    <row r="3857" spans="1:12" ht="12.75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</row>
    <row r="3858" spans="1:12" ht="12.75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</row>
    <row r="3859" spans="1:12" ht="12.75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</row>
    <row r="3860" spans="1:12" ht="12.75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</row>
    <row r="3861" spans="1:12" ht="12.75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</row>
    <row r="3862" spans="1:12" ht="12.75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</row>
    <row r="3863" spans="1:12" ht="12.75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</row>
    <row r="3864" spans="1:12" ht="12.75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</row>
    <row r="3865" spans="1:12" ht="12.75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</row>
    <row r="3866" spans="1:12" ht="12.75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</row>
    <row r="3867" spans="1:12" ht="12.75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</row>
    <row r="3868" spans="1:12" ht="12.75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</row>
    <row r="3869" spans="1:12" ht="12.75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</row>
    <row r="3870" spans="1:12" ht="12.75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</row>
    <row r="3871" spans="1:12" ht="12.75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</row>
    <row r="3872" spans="1:12" ht="12.75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</row>
    <row r="3873" spans="1:12" ht="12.75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</row>
    <row r="3874" spans="1:12" ht="12.75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</row>
    <row r="3875" spans="1:12" ht="12.75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</row>
    <row r="3876" spans="1:12" ht="12.75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</row>
    <row r="3877" spans="1:12" ht="12.75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</row>
    <row r="3878" spans="1:12" ht="12.75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</row>
    <row r="3879" spans="1:12" ht="12.75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</row>
    <row r="3880" spans="1:12" ht="12.75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</row>
    <row r="3881" spans="1:12" ht="12.75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</row>
    <row r="3882" spans="1:12" ht="12.75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</row>
    <row r="3883" spans="1:12" ht="12.75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</row>
    <row r="3884" spans="1:12" ht="12.75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</row>
    <row r="3885" spans="1:12" ht="12.75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</row>
    <row r="3886" spans="1:12" ht="12.75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</row>
    <row r="3887" spans="1:12" ht="12.75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</row>
    <row r="3888" spans="1:12" ht="12.75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</row>
    <row r="3889" spans="1:12" ht="12.75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</row>
    <row r="3890" spans="1:12" ht="12.75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</row>
    <row r="3891" spans="1:12" ht="12.75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</row>
    <row r="3892" spans="1:12" ht="12.75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</row>
    <row r="3893" spans="1:12" ht="12.75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</row>
    <row r="3894" spans="1:12" ht="12.75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</row>
    <row r="3895" spans="1:12" ht="12.75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</row>
    <row r="3896" spans="1:12" ht="12.75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</row>
    <row r="3897" spans="1:12" ht="12.75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</row>
    <row r="3898" spans="1:12" ht="12.75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</row>
    <row r="3899" spans="1:12" ht="12.75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</row>
    <row r="3900" spans="1:12" ht="12.75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</row>
    <row r="3901" spans="1:12" ht="12.75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</row>
    <row r="3902" spans="1:12" ht="12.75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</row>
    <row r="3903" spans="1:12" ht="12.75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</row>
    <row r="3904" spans="1:12" ht="12.75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</row>
    <row r="3905" spans="1:12" ht="12.75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</row>
    <row r="3906" spans="1:12" ht="12.75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</row>
    <row r="3907" spans="1:12" ht="12.75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</row>
    <row r="3908" spans="1:12" ht="12.75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</row>
    <row r="3909" spans="1:12" ht="12.75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</row>
    <row r="3910" spans="1:12" ht="12.75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</row>
    <row r="3911" spans="1:12" ht="12.75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</row>
    <row r="3912" spans="1:12" ht="12.75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</row>
    <row r="3913" spans="1:12" ht="12.75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</row>
    <row r="3914" spans="1:12" ht="12.75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</row>
    <row r="3915" spans="1:12" ht="12.75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</row>
    <row r="3916" spans="1:12" ht="12.75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</row>
    <row r="3917" spans="1:12" ht="12.75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</row>
    <row r="3918" spans="1:12" ht="12.75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</row>
    <row r="3919" spans="1:12" ht="12.75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</row>
    <row r="3920" spans="1:12" ht="12.75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</row>
    <row r="3921" spans="1:12" ht="12.75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</row>
    <row r="3922" spans="1:12" ht="12.75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</row>
    <row r="3923" spans="1:12" ht="12.75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</row>
    <row r="3924" spans="1:12" ht="12.75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</row>
    <row r="3925" spans="1:12" ht="12.75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</row>
    <row r="3926" spans="1:12" ht="12.75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</row>
    <row r="3927" spans="1:12" ht="12.75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</row>
    <row r="3928" spans="1:12" ht="12.75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</row>
    <row r="3929" spans="1:12" ht="12.75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</row>
    <row r="3930" spans="1:12" ht="12.75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</row>
    <row r="3931" spans="1:12" ht="12.75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</row>
    <row r="3932" spans="1:12" ht="12.75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</row>
    <row r="3933" spans="1:12" ht="12.75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</row>
    <row r="3934" spans="1:12" ht="12.75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</row>
    <row r="3935" spans="1:12" ht="12.75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</row>
    <row r="3936" spans="1:12" ht="12.75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</row>
    <row r="3937" spans="1:12" ht="12.75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</row>
    <row r="3938" spans="1:12" ht="12.75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</row>
    <row r="3939" spans="1:12" ht="12.75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</row>
    <row r="3940" spans="1:12" ht="12.75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</row>
    <row r="3941" spans="1:12" ht="12.75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</row>
    <row r="3942" spans="1:12" ht="12.75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</row>
    <row r="3943" spans="1:12" ht="12.75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</row>
    <row r="3944" spans="1:12" ht="12.75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</row>
    <row r="3945" spans="1:12" ht="12.75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</row>
    <row r="3946" spans="1:12" ht="12.75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</row>
    <row r="3947" spans="1:12" ht="12.75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</row>
    <row r="3948" spans="1:12" ht="12.75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</row>
    <row r="3949" spans="1:12" ht="12.75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</row>
    <row r="3950" spans="1:12" ht="12.75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</row>
    <row r="3951" spans="1:12" ht="12.75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</row>
    <row r="3952" spans="1:12" ht="12.75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</row>
    <row r="3953" spans="1:12" ht="12.75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</row>
    <row r="3954" spans="1:12" ht="12.75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</row>
    <row r="3955" spans="1:12" ht="12.75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</row>
    <row r="3956" spans="1:12" ht="12.75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</row>
    <row r="3957" spans="1:12" ht="12.75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</row>
    <row r="3958" spans="1:12" ht="12.75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</row>
    <row r="3959" spans="1:12" ht="12.75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</row>
    <row r="3960" spans="1:12" ht="12.75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</row>
    <row r="3961" spans="1:12" ht="12.75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</row>
    <row r="3962" spans="1:12" ht="12.75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</row>
    <row r="3963" spans="1:12" ht="12.75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</row>
    <row r="3964" spans="1:12" ht="12.75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</row>
    <row r="3965" spans="1:12" ht="12.75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</row>
    <row r="3966" spans="1:12" ht="12.75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</row>
    <row r="3967" spans="1:12" ht="12.75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</row>
    <row r="3968" spans="1:12" ht="12.75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</row>
    <row r="3969" spans="1:12" ht="12.75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</row>
    <row r="3970" spans="1:12" ht="12.75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</row>
    <row r="3971" spans="1:12" ht="12.75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</row>
    <row r="3972" spans="1:12" ht="12.75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</row>
    <row r="3973" spans="1:12" ht="12.75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</row>
    <row r="3974" spans="1:12" ht="12.75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</row>
    <row r="3975" spans="1:12" ht="12.75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</row>
    <row r="3976" spans="1:12" ht="12.75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</row>
    <row r="3977" spans="1:12" ht="12.75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</row>
    <row r="3978" spans="1:12" ht="12.75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</row>
    <row r="3979" spans="1:12" ht="12.75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</row>
    <row r="3980" spans="1:12" ht="12.75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</row>
    <row r="3981" spans="1:12" ht="12.75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</row>
    <row r="3982" spans="1:12" ht="12.75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</row>
    <row r="3983" spans="1:12" ht="12.75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</row>
    <row r="3984" spans="1:12" ht="12.75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</row>
    <row r="3985" spans="1:12" ht="12.75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</row>
    <row r="3986" spans="1:12" ht="12.75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</row>
    <row r="3987" spans="1:12" ht="12.75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</row>
    <row r="3988" spans="1:12" ht="12.75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</row>
    <row r="3989" spans="1:12" ht="12.75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</row>
    <row r="3990" spans="1:12" ht="12.75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</row>
    <row r="3991" spans="1:12" ht="12.75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</row>
    <row r="3992" spans="1:12" ht="12.75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</row>
    <row r="3993" spans="1:12" ht="12.75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</row>
    <row r="3994" spans="1:12" ht="12.75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</row>
    <row r="3995" spans="1:12" ht="12.75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</row>
    <row r="3996" spans="1:12" ht="12.75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</row>
    <row r="3997" spans="1:12" ht="12.75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</row>
    <row r="3998" spans="1:12" ht="12.75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</row>
    <row r="3999" spans="1:12" ht="12.75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</row>
    <row r="4000" spans="1:12" ht="12.75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</row>
    <row r="4001" spans="1:12" ht="12.75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</row>
    <row r="4002" spans="1:12" ht="12.75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</row>
    <row r="4003" spans="1:12" ht="12.75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</row>
    <row r="4004" spans="1:12" ht="12.75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</row>
    <row r="4005" spans="1:12" ht="12.75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</row>
    <row r="4006" spans="1:12" ht="12.75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</row>
    <row r="4007" spans="1:12" ht="12.75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</row>
    <row r="4008" spans="1:12" ht="12.75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</row>
    <row r="4009" spans="1:12" ht="12.75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</row>
    <row r="4010" spans="1:12" ht="12.75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</row>
    <row r="4011" spans="1:12" ht="12.75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</row>
    <row r="4012" spans="1:12" ht="12.75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</row>
    <row r="4013" spans="1:12" ht="12.75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</row>
    <row r="4014" spans="1:12" ht="12.75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</row>
    <row r="4015" spans="1:12" ht="12.75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</row>
    <row r="4016" spans="1:12" ht="12.75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</row>
    <row r="4017" spans="1:12" ht="12.75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</row>
    <row r="4018" spans="1:12" ht="12.75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</row>
    <row r="4019" spans="1:12" ht="12.75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</row>
    <row r="4020" spans="1:12" ht="12.75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</row>
    <row r="4021" spans="1:12" ht="12.75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</row>
    <row r="4022" spans="1:12" ht="12.75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</row>
    <row r="4023" spans="1:12" ht="12.75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</row>
    <row r="4024" spans="1:12" ht="12.75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</row>
    <row r="4025" spans="1:12" ht="12.75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</row>
    <row r="4026" spans="1:12" ht="12.75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</row>
    <row r="4027" spans="1:12" ht="12.75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</row>
    <row r="4028" spans="1:12" ht="12.75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</row>
    <row r="4029" spans="1:12" ht="12.75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</row>
    <row r="4030" spans="1:12" ht="12.75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</row>
    <row r="4031" spans="1:12" ht="12.75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</row>
    <row r="4032" spans="1:12" ht="12.75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</row>
    <row r="4033" spans="1:12" ht="12.75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</row>
    <row r="4034" spans="1:12" ht="12.75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</row>
    <row r="4035" spans="1:12" ht="12.75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</row>
    <row r="4036" spans="1:12" ht="12.75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</row>
    <row r="4037" spans="1:12" ht="12.75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</row>
    <row r="4038" spans="1:12" ht="12.75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</row>
    <row r="4039" spans="1:12" ht="12.75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</row>
    <row r="4040" spans="1:12" ht="12.75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</row>
    <row r="4041" spans="1:12" ht="12.75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</row>
    <row r="4042" spans="1:12" ht="12.75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</row>
    <row r="4043" spans="1:12" ht="12.75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</row>
    <row r="4044" spans="1:12" ht="12.75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</row>
    <row r="4045" spans="1:12" ht="12.75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</row>
    <row r="4046" spans="1:12" ht="12.75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</row>
    <row r="4047" spans="1:12" ht="12.75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</row>
    <row r="4048" spans="1:12" ht="12.75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</row>
    <row r="4049" spans="1:12" ht="12.75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</row>
    <row r="4050" spans="1:12" ht="12.75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</row>
    <row r="4051" spans="1:12" ht="12.75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</row>
    <row r="4052" spans="1:12" ht="12.75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</row>
    <row r="4053" spans="1:12" ht="12.75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</row>
    <row r="4054" spans="1:12" ht="12.75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</row>
    <row r="4055" spans="1:12" ht="12.75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</row>
    <row r="4056" spans="1:12" ht="12.75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</row>
    <row r="4057" spans="1:12" ht="12.75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</row>
    <row r="4058" spans="1:12" ht="12.75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</row>
    <row r="4059" spans="1:12" ht="12.75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</row>
    <row r="4060" spans="1:12" ht="12.75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</row>
    <row r="4061" spans="1:12" ht="12.75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</row>
    <row r="4062" spans="1:12" ht="12.75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</row>
    <row r="4063" spans="1:12" ht="12.75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</row>
    <row r="4064" spans="1:12" ht="12.75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</row>
    <row r="4065" spans="1:12" ht="12.75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</row>
    <row r="4066" spans="1:12" ht="12.75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</row>
    <row r="4067" spans="1:12" ht="12.75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</row>
    <row r="4068" spans="1:12" ht="12.75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</row>
    <row r="4069" spans="1:12" ht="12.75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</row>
    <row r="4070" spans="1:12" ht="12.75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</row>
    <row r="4071" spans="1:12" ht="12.75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</row>
    <row r="4072" spans="1:12" ht="12.75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</row>
    <row r="4073" spans="1:12" ht="12.75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</row>
    <row r="4074" spans="1:12" ht="12.75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</row>
    <row r="4075" spans="1:12" ht="12.75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</row>
    <row r="4076" spans="1:12" ht="12.75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</row>
    <row r="4077" spans="1:12" ht="12.75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</row>
    <row r="4078" spans="1:12" ht="12.75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</row>
    <row r="4079" spans="1:12" ht="12.75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</row>
    <row r="4080" spans="1:12" ht="12.75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</row>
    <row r="4081" spans="1:12" ht="12.75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</row>
    <row r="4082" spans="1:12" ht="12.75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</row>
    <row r="4083" spans="1:12" ht="12.75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</row>
    <row r="4084" spans="1:12" ht="12.75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</row>
    <row r="4085" spans="1:12" ht="12.75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</row>
    <row r="4086" spans="1:12" ht="12.75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</row>
    <row r="4087" spans="1:12" ht="12.75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</row>
    <row r="4088" spans="1:12" ht="12.75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</row>
    <row r="4089" spans="1:12" ht="12.75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</row>
    <row r="4090" spans="1:12" ht="12.75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</row>
    <row r="4091" spans="1:12" ht="12.75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</row>
    <row r="4092" spans="1:12" ht="12.75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</row>
    <row r="4093" spans="1:12" ht="12.75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</row>
    <row r="4094" spans="1:12" ht="12.75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</row>
    <row r="4095" spans="1:12" ht="12.75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</row>
    <row r="4096" spans="1:12" ht="12.75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</row>
    <row r="4097" spans="1:12" ht="12.75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</row>
    <row r="4098" spans="1:12" ht="12.75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</row>
    <row r="4099" spans="1:12" ht="12.75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</row>
    <row r="4100" spans="1:12" ht="12.75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</row>
    <row r="4101" spans="1:12" ht="12.75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</row>
    <row r="4102" spans="1:12" ht="12.75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</row>
    <row r="4103" spans="1:12" ht="12.75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</row>
    <row r="4104" spans="1:12" ht="12.75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</row>
    <row r="4105" spans="1:12" ht="12.75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</row>
    <row r="4106" spans="1:12" ht="12.75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</row>
    <row r="4107" spans="1:12" ht="12.75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</row>
    <row r="4108" spans="1:12" ht="12.75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</row>
    <row r="4109" spans="1:12" ht="12.75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</row>
    <row r="4110" spans="1:12" ht="12.75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</row>
    <row r="4111" spans="1:12" ht="12.75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</row>
    <row r="4112" spans="1:12" ht="12.75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</row>
    <row r="4113" spans="1:12" ht="12.75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</row>
    <row r="4114" spans="1:12" ht="12.75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</row>
    <row r="4115" spans="1:12" ht="12.75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</row>
    <row r="4116" spans="1:12" ht="12.75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</row>
    <row r="4117" spans="1:12" ht="12.75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</row>
    <row r="4118" spans="1:12" ht="12.75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</row>
    <row r="4119" spans="1:12" ht="12.75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</row>
    <row r="4120" spans="1:12" ht="12.75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</row>
    <row r="4121" spans="1:12" ht="12.75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</row>
    <row r="4122" spans="1:12" ht="12.75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</row>
    <row r="4123" spans="1:12" ht="12.75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</row>
    <row r="4124" spans="1:12" ht="12.75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</row>
    <row r="4125" spans="1:12" ht="12.75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</row>
    <row r="4126" spans="1:12" ht="12.75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</row>
    <row r="4127" spans="1:12" ht="12.75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</row>
    <row r="4128" spans="1:12" ht="12.75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</row>
    <row r="4129" spans="1:12" ht="12.75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</row>
    <row r="4130" spans="1:12" ht="12.75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</row>
    <row r="4131" spans="1:12" ht="12.75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</row>
    <row r="4132" spans="1:12" ht="12.75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</row>
    <row r="4133" spans="1:12" ht="12.75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</row>
    <row r="4134" spans="1:12" ht="12.75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</row>
    <row r="4135" spans="1:12" ht="12.75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</row>
    <row r="4136" spans="1:12" ht="12.75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</row>
    <row r="4137" spans="1:12" ht="12.75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</row>
    <row r="4138" spans="1:12" ht="12.75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</row>
    <row r="4139" spans="1:12" ht="12.75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</row>
    <row r="4140" spans="1:12" ht="12.75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</row>
    <row r="4141" spans="1:12" ht="12.75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</row>
    <row r="4142" spans="1:12" ht="12.75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</row>
    <row r="4143" spans="1:12" ht="12.75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</row>
    <row r="4144" spans="1:12" ht="12.75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</row>
    <row r="4145" spans="1:12" ht="12.75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</row>
    <row r="4146" spans="1:12" ht="12.75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</row>
    <row r="4147" spans="1:12" ht="12.75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</row>
    <row r="4148" spans="1:12" ht="12.75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</row>
    <row r="4149" spans="1:12" ht="12.75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</row>
    <row r="4150" spans="1:12" ht="12.75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</row>
    <row r="4151" spans="1:12" ht="12.75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</row>
    <row r="4152" spans="1:12" ht="12.75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</row>
    <row r="4153" spans="1:12" ht="12.75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</row>
    <row r="4154" spans="1:12" ht="12.75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</row>
    <row r="4155" spans="1:12" ht="12.75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</row>
    <row r="4156" spans="1:12" ht="12.75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</row>
    <row r="4157" spans="1:12" ht="12.75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</row>
    <row r="4158" spans="1:12" ht="12.75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</row>
    <row r="4159" spans="1:12" ht="12.75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</row>
    <row r="4160" spans="1:12" ht="12.75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</row>
    <row r="4161" spans="1:12" ht="12.75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</row>
    <row r="4162" spans="1:12" ht="12.75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</row>
    <row r="4163" spans="1:12" ht="12.75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</row>
    <row r="4164" spans="1:12" ht="12.75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</row>
    <row r="4165" spans="1:12" ht="12.75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</row>
    <row r="4166" spans="1:12" ht="12.75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</row>
    <row r="4167" spans="1:12" ht="12.75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</row>
    <row r="4168" spans="1:12" ht="12.75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</row>
    <row r="4169" spans="1:12" ht="12.75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</row>
    <row r="4170" spans="1:12" ht="12.75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</row>
    <row r="4171" spans="1:12" ht="12.75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</row>
    <row r="4172" spans="1:12" ht="12.75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</row>
    <row r="4173" spans="1:12" ht="12.75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</row>
    <row r="4174" spans="1:12" ht="12.75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</row>
    <row r="4175" spans="1:12" ht="12.75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</row>
    <row r="4176" spans="1:12" ht="12.75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</row>
    <row r="4177" spans="1:12" ht="12.75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</row>
    <row r="4178" spans="1:12" ht="12.75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</row>
    <row r="4179" spans="1:12" ht="12.75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</row>
    <row r="4180" spans="1:12" ht="12.75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</row>
    <row r="4181" spans="1:12" ht="12.75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</row>
    <row r="4182" spans="1:12" ht="12.75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</row>
    <row r="4183" spans="1:12" ht="12.75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</row>
    <row r="4184" spans="1:12" ht="12.75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</row>
    <row r="4185" spans="1:12" ht="12.75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</row>
    <row r="4186" spans="1:12" ht="12.75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</row>
    <row r="4187" spans="1:12" ht="12.75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</row>
    <row r="4188" spans="1:12" ht="12.75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</row>
    <row r="4189" spans="1:12" ht="12.75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</row>
    <row r="4190" spans="1:12" ht="12.75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</row>
    <row r="4191" spans="1:12" ht="12.75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</row>
    <row r="4192" spans="1:12" ht="12.75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</row>
    <row r="4193" spans="1:12" ht="12.75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</row>
    <row r="4194" spans="1:12" ht="12.75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</row>
    <row r="4195" spans="1:12" ht="12.75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</row>
    <row r="4196" spans="1:12" ht="12.75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</row>
    <row r="4197" spans="1:12" ht="12.75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</row>
    <row r="4198" spans="1:12" ht="12.75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</row>
    <row r="4199" spans="1:12" ht="12.75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</row>
    <row r="4200" spans="1:12" ht="12.75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</row>
    <row r="4201" spans="1:12" ht="12.75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</row>
    <row r="4202" spans="1:12" ht="12.75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</row>
    <row r="4203" spans="1:12" ht="12.75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</row>
    <row r="4204" spans="1:12" ht="12.75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</row>
    <row r="4205" spans="1:12" ht="12.75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</row>
    <row r="4206" spans="1:12" ht="12.75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</row>
    <row r="4207" spans="1:12" ht="12.75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</row>
    <row r="4208" spans="1:12" ht="12.75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</row>
    <row r="4209" spans="1:12" ht="12.75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</row>
    <row r="4210" spans="1:12" ht="12.75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</row>
    <row r="4211" spans="1:12" ht="12.75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</row>
    <row r="4212" spans="1:12" ht="12.75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</row>
    <row r="4213" spans="1:12" ht="12.75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</row>
    <row r="4214" spans="1:12" ht="12.75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</row>
    <row r="4215" spans="1:12" ht="12.75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</row>
    <row r="4216" spans="1:12" ht="12.75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</row>
    <row r="4217" spans="1:12" ht="12.75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</row>
    <row r="4218" spans="1:12" ht="12.75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</row>
    <row r="4219" spans="1:12" ht="12.75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</row>
    <row r="4220" spans="1:12" ht="12.75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</row>
    <row r="4221" spans="1:12" ht="12.75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</row>
    <row r="4222" spans="1:12" ht="12.75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</row>
    <row r="4223" spans="1:12" ht="12.75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</row>
    <row r="4224" spans="1:12" ht="12.75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</row>
    <row r="4225" spans="1:12" ht="12.75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</row>
    <row r="4226" spans="1:12" ht="12.75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</row>
    <row r="4227" spans="1:12" ht="12.75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</row>
    <row r="4228" spans="1:12" ht="12.75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</row>
    <row r="4229" spans="1:12" ht="12.75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</row>
    <row r="4230" spans="1:12" ht="12.75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</row>
    <row r="4231" spans="1:12" ht="12.75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</row>
    <row r="4232" spans="1:12" ht="12.75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</row>
    <row r="4233" spans="1:12" ht="12.75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</row>
    <row r="4234" spans="1:12" ht="12.75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</row>
    <row r="4235" spans="1:12" ht="12.75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</row>
    <row r="4236" spans="1:12" ht="12.75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</row>
    <row r="4237" spans="1:12" ht="12.75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</row>
    <row r="4238" spans="1:12" ht="12.75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</row>
    <row r="4239" spans="1:12" ht="12.75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</row>
    <row r="4240" spans="1:12" ht="12.75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</row>
    <row r="4241" spans="1:12" ht="12.75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</row>
    <row r="4242" spans="1:12" ht="12.75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</row>
    <row r="4243" spans="1:12" ht="12.75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</row>
    <row r="4244" spans="1:12" ht="12.75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</row>
    <row r="4245" spans="1:12" ht="12.75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</row>
    <row r="4246" spans="1:12" ht="12.75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</row>
    <row r="4247" spans="1:12" ht="12.75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</row>
    <row r="4248" spans="1:12" ht="12.75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</row>
    <row r="4249" spans="1:12" ht="12.75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</row>
    <row r="4250" spans="1:12" ht="12.75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</row>
    <row r="4251" spans="1:12" ht="12.75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</row>
    <row r="4252" spans="1:12" ht="12.75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</row>
    <row r="4253" spans="1:12" ht="12.75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</row>
    <row r="4254" spans="1:12" ht="12.75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</row>
    <row r="4255" spans="1:12" ht="12.75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</row>
    <row r="4256" spans="1:12" ht="12.75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</row>
    <row r="4257" spans="1:12" ht="12.75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</row>
    <row r="4258" spans="1:12" ht="12.75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</row>
    <row r="4259" spans="1:12" ht="12.75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</row>
    <row r="4260" spans="1:12" ht="12.75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</row>
    <row r="4261" spans="1:12" ht="12.75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</row>
    <row r="4262" spans="1:12" ht="12.75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</row>
    <row r="4263" spans="1:12" ht="12.75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</row>
    <row r="4264" spans="1:12" ht="12.75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</row>
    <row r="4265" spans="1:12" ht="12.75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</row>
    <row r="4266" spans="1:12" ht="12.75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</row>
    <row r="4267" spans="1:12" ht="12.75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</row>
    <row r="4268" spans="1:12" ht="12.75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</row>
    <row r="4269" spans="1:12" ht="12.75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</row>
    <row r="4270" spans="1:12" ht="12.75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</row>
    <row r="4271" spans="1:12" ht="12.75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</row>
    <row r="4272" spans="1:12" ht="12.75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</row>
    <row r="4273" spans="1:12" ht="12.75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</row>
    <row r="4274" spans="1:12" ht="12.75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</row>
    <row r="4275" spans="1:12" ht="12.75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</row>
    <row r="4276" spans="1:12" ht="12.75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</row>
    <row r="4277" spans="1:12" ht="12.75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</row>
    <row r="4278" spans="1:12" ht="12.75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</row>
    <row r="4279" spans="1:12" ht="12.75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</row>
    <row r="4280" spans="1:12" ht="12.75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</row>
    <row r="4281" spans="1:12" ht="12.75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</row>
    <row r="4282" spans="1:12" ht="12.75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</row>
    <row r="4283" spans="1:12" ht="12.75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</row>
    <row r="4284" spans="1:12" ht="12.75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</row>
    <row r="4285" spans="1:12" ht="12.75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</row>
    <row r="4286" spans="1:12" ht="12.75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</row>
    <row r="4287" spans="1:12" ht="12.75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</row>
    <row r="4288" spans="1:12" ht="12.75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</row>
    <row r="4289" spans="1:12" ht="12.75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</row>
    <row r="4290" spans="1:12" ht="12.75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</row>
    <row r="4291" spans="1:12" ht="12.75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</row>
    <row r="4292" spans="1:12" ht="12.75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</row>
    <row r="4293" spans="1:12" ht="12.75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</row>
    <row r="4294" spans="1:12" ht="12.75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</row>
    <row r="4295" spans="1:12" ht="12.75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</row>
    <row r="4296" spans="1:12" ht="12.75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</row>
    <row r="4297" spans="1:12" ht="12.75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</row>
    <row r="4298" spans="1:12" ht="12.75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</row>
    <row r="4299" spans="1:12" ht="12.75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</row>
    <row r="4300" spans="1:12" ht="12.75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</row>
    <row r="4301" spans="1:12" ht="12.75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</row>
    <row r="4302" spans="1:12" ht="12.75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</row>
    <row r="4303" spans="1:12" ht="12.75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</row>
    <row r="4304" spans="1:12" ht="12.75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</row>
    <row r="4305" spans="1:12" ht="12.75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</row>
    <row r="4306" spans="1:12" ht="12.75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</row>
    <row r="4307" spans="1:12" ht="12.75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</row>
    <row r="4308" spans="1:12" ht="12.75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</row>
    <row r="4309" spans="1:12" ht="12.75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</row>
    <row r="4310" spans="1:12" ht="12.75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</row>
    <row r="4311" spans="1:12" ht="12.75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</row>
    <row r="4312" spans="1:12" ht="12.75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</row>
    <row r="4313" spans="1:12" ht="12.75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</row>
    <row r="4314" spans="1:12" ht="12.75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</row>
    <row r="4315" spans="1:12" ht="12.75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</row>
    <row r="4316" spans="1:12" ht="12.75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</row>
    <row r="4317" spans="1:12" ht="12.75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</row>
    <row r="4318" spans="1:12" ht="12.75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</row>
    <row r="4319" spans="1:12" ht="12.75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</row>
    <row r="4320" spans="1:12" ht="12.75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</row>
    <row r="4321" spans="1:12" ht="12.75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</row>
    <row r="4322" spans="1:12" ht="12.75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</row>
    <row r="4323" spans="1:12" ht="12.75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</row>
    <row r="4324" spans="1:12" ht="12.75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</row>
    <row r="4325" spans="1:12" ht="12.75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</row>
    <row r="4326" spans="1:12" ht="12.75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</row>
    <row r="4327" spans="1:12" ht="12.75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</row>
    <row r="4328" spans="1:12" ht="12.75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</row>
    <row r="4329" spans="1:12" ht="12.75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</row>
    <row r="4330" spans="1:12" ht="12.75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</row>
    <row r="4331" spans="1:12" ht="12.75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</row>
    <row r="4332" spans="1:12" ht="12.75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</row>
    <row r="4333" spans="1:12" ht="12.75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</row>
    <row r="4334" spans="1:12" ht="12.75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</row>
    <row r="4335" spans="1:12" ht="12.75">
      <c r="A4335" s="14"/>
      <c r="K4335" s="14"/>
      <c r="L4335" s="14"/>
    </row>
  </sheetData>
  <sheetProtection formatCells="0" formatColumns="0" formatRows="0" insertColumns="0" insertRows="0" insertHyperlinks="0" deleteColumns="0" deleteRows="0" sort="0" autoFilter="0" pivotTables="0"/>
  <mergeCells count="16">
    <mergeCell ref="S19:AE19"/>
    <mergeCell ref="B1:L1"/>
    <mergeCell ref="B2:L2"/>
    <mergeCell ref="B3:L3"/>
    <mergeCell ref="B4:L4"/>
    <mergeCell ref="B5:L5"/>
    <mergeCell ref="B7:L7"/>
    <mergeCell ref="B9:L9"/>
    <mergeCell ref="B11:L11"/>
    <mergeCell ref="B8:L8"/>
    <mergeCell ref="B10:L10"/>
    <mergeCell ref="A320:E320"/>
    <mergeCell ref="A13:L13"/>
    <mergeCell ref="F16:L16"/>
    <mergeCell ref="A15:L15"/>
    <mergeCell ref="A14:L14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94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93"/>
  <sheetViews>
    <sheetView tabSelected="1" workbookViewId="0" topLeftCell="A10">
      <selection activeCell="B6" sqref="B6"/>
    </sheetView>
  </sheetViews>
  <sheetFormatPr defaultColWidth="9.00390625" defaultRowHeight="12.75"/>
  <cols>
    <col min="1" max="1" width="3.875" style="0" customWidth="1"/>
    <col min="2" max="2" width="34.25390625" style="0" customWidth="1"/>
    <col min="3" max="4" width="4.625" style="0" customWidth="1"/>
    <col min="5" max="5" width="3.875" style="0" customWidth="1"/>
    <col min="6" max="6" width="12.625" style="0" customWidth="1"/>
    <col min="7" max="7" width="4.25390625" style="0" customWidth="1"/>
    <col min="8" max="10" width="13.375" style="0" hidden="1" customWidth="1"/>
    <col min="11" max="11" width="12.75390625" style="0" hidden="1" customWidth="1"/>
    <col min="12" max="12" width="9.375" style="0" customWidth="1"/>
    <col min="13" max="13" width="0.2421875" style="0" hidden="1" customWidth="1"/>
    <col min="14" max="15" width="13.375" style="0" hidden="1" customWidth="1"/>
    <col min="16" max="16" width="12.75390625" style="0" hidden="1" customWidth="1"/>
    <col min="17" max="17" width="9.375" style="0" customWidth="1"/>
    <col min="18" max="19" width="9.125" style="0" hidden="1" customWidth="1"/>
  </cols>
  <sheetData>
    <row r="1" spans="2:17" ht="18.75">
      <c r="B1" s="168" t="s">
        <v>698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2:17" ht="18.75">
      <c r="B2" s="165" t="s">
        <v>407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2:17" ht="18.75">
      <c r="B3" s="165" t="s">
        <v>127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2:17" ht="18.75">
      <c r="B4" s="165" t="s">
        <v>120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2:17" ht="18.75">
      <c r="B5" s="165" t="s">
        <v>706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7" spans="1:17" ht="18.75">
      <c r="A7" s="1"/>
      <c r="B7" s="168" t="s">
        <v>651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ht="18.75">
      <c r="A8" s="1"/>
      <c r="B8" s="165" t="s">
        <v>407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7" ht="18.75">
      <c r="A9" s="1"/>
      <c r="B9" s="165" t="s">
        <v>127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7" ht="18.75">
      <c r="A10" s="1"/>
      <c r="B10" s="165" t="s">
        <v>120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ht="18.75">
      <c r="A11" s="1"/>
      <c r="B11" s="165" t="s">
        <v>652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2" ht="18.7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7" ht="40.5" customHeight="1">
      <c r="A13" s="170" t="s">
        <v>653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2" ht="15.7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7" ht="15.75">
      <c r="A15" s="1"/>
      <c r="B15" s="1"/>
      <c r="C15" s="1"/>
      <c r="D15" s="1"/>
      <c r="E15" s="1"/>
      <c r="F15" s="169" t="s">
        <v>147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7" ht="25.5">
      <c r="A16" s="124" t="s">
        <v>75</v>
      </c>
      <c r="B16" s="124" t="s">
        <v>76</v>
      </c>
      <c r="C16" s="124" t="s">
        <v>13</v>
      </c>
      <c r="D16" s="124" t="s">
        <v>77</v>
      </c>
      <c r="E16" s="124" t="s">
        <v>78</v>
      </c>
      <c r="F16" s="124" t="s">
        <v>153</v>
      </c>
      <c r="G16" s="124" t="s">
        <v>154</v>
      </c>
      <c r="H16" s="124" t="s">
        <v>142</v>
      </c>
      <c r="I16" s="124" t="s">
        <v>69</v>
      </c>
      <c r="J16" s="124" t="s">
        <v>70</v>
      </c>
      <c r="K16" s="124" t="s">
        <v>14</v>
      </c>
      <c r="L16" s="124" t="s">
        <v>654</v>
      </c>
      <c r="M16" s="124" t="s">
        <v>142</v>
      </c>
      <c r="N16" s="124" t="s">
        <v>69</v>
      </c>
      <c r="O16" s="124" t="s">
        <v>70</v>
      </c>
      <c r="P16" s="124" t="s">
        <v>14</v>
      </c>
      <c r="Q16" s="124" t="s">
        <v>655</v>
      </c>
    </row>
    <row r="17" spans="1:17" ht="15.75">
      <c r="A17" s="83"/>
      <c r="B17" s="27" t="s">
        <v>126</v>
      </c>
      <c r="C17" s="49">
        <v>992</v>
      </c>
      <c r="D17" s="49"/>
      <c r="E17" s="49"/>
      <c r="F17" s="49"/>
      <c r="G17" s="84"/>
      <c r="H17" s="85">
        <f aca="true" t="shared" si="0" ref="H17:Q17">SUM(H19+H79+H120+H162+H224+H231+H248+H268+H280+H287)</f>
        <v>423557.6</v>
      </c>
      <c r="I17" s="85">
        <f t="shared" si="0"/>
        <v>0</v>
      </c>
      <c r="J17" s="85">
        <f t="shared" si="0"/>
        <v>0</v>
      </c>
      <c r="K17" s="85">
        <f t="shared" si="0"/>
        <v>0</v>
      </c>
      <c r="L17" s="85">
        <f t="shared" si="0"/>
        <v>423557.6</v>
      </c>
      <c r="M17" s="85">
        <f t="shared" si="0"/>
        <v>312616.79999999993</v>
      </c>
      <c r="N17" s="85">
        <f t="shared" si="0"/>
        <v>0</v>
      </c>
      <c r="O17" s="85">
        <f t="shared" si="0"/>
        <v>0</v>
      </c>
      <c r="P17" s="85">
        <f t="shared" si="0"/>
        <v>0</v>
      </c>
      <c r="Q17" s="85">
        <f t="shared" si="0"/>
        <v>312616.79999999993</v>
      </c>
    </row>
    <row r="18" spans="1:17" ht="15.75">
      <c r="A18" s="83"/>
      <c r="B18" s="29" t="s">
        <v>125</v>
      </c>
      <c r="C18" s="53"/>
      <c r="D18" s="49"/>
      <c r="E18" s="49"/>
      <c r="F18" s="49"/>
      <c r="G18" s="84"/>
      <c r="H18" s="85"/>
      <c r="I18" s="61"/>
      <c r="J18" s="87"/>
      <c r="K18" s="87"/>
      <c r="L18" s="87"/>
      <c r="M18" s="85"/>
      <c r="N18" s="61"/>
      <c r="O18" s="87"/>
      <c r="P18" s="87"/>
      <c r="Q18" s="87"/>
    </row>
    <row r="19" spans="1:17" ht="22.5" customHeight="1">
      <c r="A19" s="83" t="s">
        <v>121</v>
      </c>
      <c r="B19" s="27" t="s">
        <v>65</v>
      </c>
      <c r="C19" s="49">
        <v>992</v>
      </c>
      <c r="D19" s="88" t="s">
        <v>80</v>
      </c>
      <c r="E19" s="88"/>
      <c r="F19" s="88"/>
      <c r="G19" s="89"/>
      <c r="H19" s="85">
        <f aca="true" t="shared" si="1" ref="H19:Q19">SUM(H20+H30+H40+H46+H25)</f>
        <v>61172.4</v>
      </c>
      <c r="I19" s="85">
        <f t="shared" si="1"/>
        <v>0</v>
      </c>
      <c r="J19" s="85">
        <f t="shared" si="1"/>
        <v>0</v>
      </c>
      <c r="K19" s="85">
        <f t="shared" si="1"/>
        <v>0</v>
      </c>
      <c r="L19" s="85">
        <f t="shared" si="1"/>
        <v>61172.4</v>
      </c>
      <c r="M19" s="85">
        <f t="shared" si="1"/>
        <v>55416.7</v>
      </c>
      <c r="N19" s="85">
        <f t="shared" si="1"/>
        <v>0</v>
      </c>
      <c r="O19" s="85">
        <f t="shared" si="1"/>
        <v>0</v>
      </c>
      <c r="P19" s="85">
        <f t="shared" si="1"/>
        <v>0</v>
      </c>
      <c r="Q19" s="85">
        <f t="shared" si="1"/>
        <v>55416.7</v>
      </c>
    </row>
    <row r="20" spans="1:17" ht="63">
      <c r="A20" s="86"/>
      <c r="B20" s="29" t="s">
        <v>66</v>
      </c>
      <c r="C20" s="53">
        <v>992</v>
      </c>
      <c r="D20" s="91" t="s">
        <v>80</v>
      </c>
      <c r="E20" s="91" t="s">
        <v>81</v>
      </c>
      <c r="F20" s="91"/>
      <c r="G20" s="92"/>
      <c r="H20" s="61">
        <f>H21</f>
        <v>1825</v>
      </c>
      <c r="I20" s="61">
        <f aca="true" t="shared" si="2" ref="I20:I79">SUM(J20+K20)</f>
        <v>0</v>
      </c>
      <c r="J20" s="93">
        <f>SUM(J21)</f>
        <v>0</v>
      </c>
      <c r="K20" s="93">
        <f>SUM(K21)</f>
        <v>0</v>
      </c>
      <c r="L20" s="93">
        <f>SUM(H20+I20)</f>
        <v>1825</v>
      </c>
      <c r="M20" s="61">
        <f>M21</f>
        <v>1825</v>
      </c>
      <c r="N20" s="61">
        <f aca="true" t="shared" si="3" ref="N20:N45">SUM(O20+P20)</f>
        <v>0</v>
      </c>
      <c r="O20" s="93">
        <f>SUM(O21)</f>
        <v>0</v>
      </c>
      <c r="P20" s="93">
        <f>SUM(P21)</f>
        <v>0</v>
      </c>
      <c r="Q20" s="93">
        <f>SUM(M20+N20)</f>
        <v>1825</v>
      </c>
    </row>
    <row r="21" spans="1:17" ht="81" customHeight="1">
      <c r="A21" s="86"/>
      <c r="B21" s="29" t="s">
        <v>156</v>
      </c>
      <c r="C21" s="53">
        <v>992</v>
      </c>
      <c r="D21" s="91" t="s">
        <v>80</v>
      </c>
      <c r="E21" s="91" t="s">
        <v>81</v>
      </c>
      <c r="F21" s="94">
        <v>5000000000</v>
      </c>
      <c r="G21" s="92"/>
      <c r="H21" s="61">
        <f>H22</f>
        <v>1825</v>
      </c>
      <c r="I21" s="61">
        <f t="shared" si="2"/>
        <v>0</v>
      </c>
      <c r="J21" s="93">
        <f>SUM(J22)</f>
        <v>0</v>
      </c>
      <c r="K21" s="93">
        <f>SUM(K22)</f>
        <v>0</v>
      </c>
      <c r="L21" s="93">
        <f>SUM(H21+I21)</f>
        <v>1825</v>
      </c>
      <c r="M21" s="61">
        <f>M22</f>
        <v>1825</v>
      </c>
      <c r="N21" s="61">
        <f t="shared" si="3"/>
        <v>0</v>
      </c>
      <c r="O21" s="93">
        <f>SUM(O22)</f>
        <v>0</v>
      </c>
      <c r="P21" s="93">
        <f>SUM(P22)</f>
        <v>0</v>
      </c>
      <c r="Q21" s="93">
        <f>SUM(M21+N21)</f>
        <v>1825</v>
      </c>
    </row>
    <row r="22" spans="1:17" ht="51" customHeight="1">
      <c r="A22" s="86"/>
      <c r="B22" s="29" t="s">
        <v>157</v>
      </c>
      <c r="C22" s="53">
        <v>992</v>
      </c>
      <c r="D22" s="91" t="s">
        <v>80</v>
      </c>
      <c r="E22" s="91" t="s">
        <v>81</v>
      </c>
      <c r="F22" s="94">
        <v>5010000000</v>
      </c>
      <c r="G22" s="92"/>
      <c r="H22" s="61">
        <f>SUM(H24)</f>
        <v>1825</v>
      </c>
      <c r="I22" s="61">
        <f t="shared" si="2"/>
        <v>0</v>
      </c>
      <c r="J22" s="61">
        <v>0</v>
      </c>
      <c r="K22" s="61">
        <f>SUM(K23+K27+K29+K31)</f>
        <v>0</v>
      </c>
      <c r="L22" s="93">
        <f>SUM(H22+I22)</f>
        <v>1825</v>
      </c>
      <c r="M22" s="61">
        <f>SUM(M24)</f>
        <v>1825</v>
      </c>
      <c r="N22" s="61">
        <f t="shared" si="3"/>
        <v>0</v>
      </c>
      <c r="O22" s="61">
        <v>0</v>
      </c>
      <c r="P22" s="61">
        <f>SUM(P23+P27+P29+P31)</f>
        <v>0</v>
      </c>
      <c r="Q22" s="93">
        <f>SUM(M22+N22)</f>
        <v>1825</v>
      </c>
    </row>
    <row r="23" spans="1:17" ht="33" customHeight="1">
      <c r="A23" s="86"/>
      <c r="B23" s="29" t="s">
        <v>149</v>
      </c>
      <c r="C23" s="53">
        <v>992</v>
      </c>
      <c r="D23" s="91" t="s">
        <v>80</v>
      </c>
      <c r="E23" s="91" t="s">
        <v>81</v>
      </c>
      <c r="F23" s="94">
        <v>5010000190</v>
      </c>
      <c r="G23" s="92"/>
      <c r="H23" s="61">
        <f>SUM(H24)</f>
        <v>1825</v>
      </c>
      <c r="I23" s="61">
        <f t="shared" si="2"/>
        <v>0</v>
      </c>
      <c r="J23" s="61">
        <f>SUM(J24)</f>
        <v>0</v>
      </c>
      <c r="K23" s="61">
        <f>SUM(K24)</f>
        <v>0</v>
      </c>
      <c r="L23" s="61">
        <f>SUM(L24)</f>
        <v>1825</v>
      </c>
      <c r="M23" s="61">
        <f>SUM(M24)</f>
        <v>1825</v>
      </c>
      <c r="N23" s="61">
        <f t="shared" si="3"/>
        <v>0</v>
      </c>
      <c r="O23" s="61">
        <f>SUM(O24)</f>
        <v>0</v>
      </c>
      <c r="P23" s="61">
        <f>SUM(P24)</f>
        <v>0</v>
      </c>
      <c r="Q23" s="61">
        <f>SUM(Q24)</f>
        <v>1825</v>
      </c>
    </row>
    <row r="24" spans="1:17" ht="126">
      <c r="A24" s="86"/>
      <c r="B24" s="29" t="s">
        <v>85</v>
      </c>
      <c r="C24" s="53">
        <v>992</v>
      </c>
      <c r="D24" s="91" t="s">
        <v>80</v>
      </c>
      <c r="E24" s="91" t="s">
        <v>81</v>
      </c>
      <c r="F24" s="94">
        <v>5010000190</v>
      </c>
      <c r="G24" s="92" t="s">
        <v>82</v>
      </c>
      <c r="H24" s="61">
        <v>1825</v>
      </c>
      <c r="I24" s="61">
        <f t="shared" si="2"/>
        <v>0</v>
      </c>
      <c r="J24" s="93">
        <v>0</v>
      </c>
      <c r="K24" s="93">
        <v>0</v>
      </c>
      <c r="L24" s="93">
        <f>SUM(H24+I24)</f>
        <v>1825</v>
      </c>
      <c r="M24" s="61">
        <v>1825</v>
      </c>
      <c r="N24" s="61">
        <f t="shared" si="3"/>
        <v>0</v>
      </c>
      <c r="O24" s="93">
        <v>0</v>
      </c>
      <c r="P24" s="93">
        <v>0</v>
      </c>
      <c r="Q24" s="93">
        <f>SUM(M24+N24)</f>
        <v>1825</v>
      </c>
    </row>
    <row r="25" spans="1:17" ht="94.5">
      <c r="A25" s="86"/>
      <c r="B25" s="29" t="s">
        <v>405</v>
      </c>
      <c r="C25" s="53">
        <v>992</v>
      </c>
      <c r="D25" s="91" t="s">
        <v>80</v>
      </c>
      <c r="E25" s="91" t="s">
        <v>106</v>
      </c>
      <c r="F25" s="91"/>
      <c r="G25" s="92"/>
      <c r="H25" s="61">
        <f>SUM(H28)</f>
        <v>5</v>
      </c>
      <c r="I25" s="61">
        <f t="shared" si="2"/>
        <v>0</v>
      </c>
      <c r="J25" s="93"/>
      <c r="K25" s="93"/>
      <c r="L25" s="93">
        <f>SUM(H25+I25)</f>
        <v>5</v>
      </c>
      <c r="M25" s="61">
        <f>SUM(M28)</f>
        <v>5</v>
      </c>
      <c r="N25" s="61">
        <f t="shared" si="3"/>
        <v>0</v>
      </c>
      <c r="O25" s="93"/>
      <c r="P25" s="93"/>
      <c r="Q25" s="93">
        <f>SUM(M25+N25)</f>
        <v>5</v>
      </c>
    </row>
    <row r="26" spans="1:17" ht="78.75">
      <c r="A26" s="86"/>
      <c r="B26" s="29" t="s">
        <v>99</v>
      </c>
      <c r="C26" s="53">
        <v>992</v>
      </c>
      <c r="D26" s="91" t="s">
        <v>80</v>
      </c>
      <c r="E26" s="91" t="s">
        <v>106</v>
      </c>
      <c r="F26" s="94">
        <v>5200000000</v>
      </c>
      <c r="G26" s="92"/>
      <c r="H26" s="61">
        <f>SUM(H27)</f>
        <v>5</v>
      </c>
      <c r="I26" s="61">
        <f t="shared" si="2"/>
        <v>0</v>
      </c>
      <c r="J26" s="61"/>
      <c r="K26" s="61"/>
      <c r="L26" s="61">
        <f>SUM(L27)</f>
        <v>5</v>
      </c>
      <c r="M26" s="61">
        <f>SUM(M27)</f>
        <v>5</v>
      </c>
      <c r="N26" s="61">
        <f t="shared" si="3"/>
        <v>0</v>
      </c>
      <c r="O26" s="61"/>
      <c r="P26" s="61"/>
      <c r="Q26" s="61">
        <f>SUM(Q27)</f>
        <v>5</v>
      </c>
    </row>
    <row r="27" spans="1:17" ht="47.25">
      <c r="A27" s="86"/>
      <c r="B27" s="29" t="s">
        <v>656</v>
      </c>
      <c r="C27" s="53">
        <v>992</v>
      </c>
      <c r="D27" s="91" t="s">
        <v>80</v>
      </c>
      <c r="E27" s="91" t="s">
        <v>106</v>
      </c>
      <c r="F27" s="94">
        <v>5210000000</v>
      </c>
      <c r="G27" s="92"/>
      <c r="H27" s="61">
        <f>SUM(H29)</f>
        <v>5</v>
      </c>
      <c r="I27" s="61">
        <f t="shared" si="2"/>
        <v>0</v>
      </c>
      <c r="J27" s="61">
        <v>0</v>
      </c>
      <c r="K27" s="61">
        <f>SUM(K28+K32+K34+K36)</f>
        <v>0</v>
      </c>
      <c r="L27" s="61">
        <f>SUM(L29)</f>
        <v>5</v>
      </c>
      <c r="M27" s="61">
        <f>SUM(M29)</f>
        <v>5</v>
      </c>
      <c r="N27" s="61">
        <f t="shared" si="3"/>
        <v>0</v>
      </c>
      <c r="O27" s="61">
        <v>0</v>
      </c>
      <c r="P27" s="61">
        <f>SUM(P28+P32+P34+P36)</f>
        <v>0</v>
      </c>
      <c r="Q27" s="61">
        <f>SUM(Q29)</f>
        <v>5</v>
      </c>
    </row>
    <row r="28" spans="1:17" ht="63">
      <c r="A28" s="86"/>
      <c r="B28" s="29" t="s">
        <v>379</v>
      </c>
      <c r="C28" s="53">
        <v>992</v>
      </c>
      <c r="D28" s="91" t="s">
        <v>80</v>
      </c>
      <c r="E28" s="91" t="s">
        <v>106</v>
      </c>
      <c r="F28" s="94">
        <v>5210000190</v>
      </c>
      <c r="G28" s="92"/>
      <c r="H28" s="61">
        <f>SUM(H29)</f>
        <v>5</v>
      </c>
      <c r="I28" s="61">
        <f t="shared" si="2"/>
        <v>0</v>
      </c>
      <c r="J28" s="61">
        <f>SUM(J29)</f>
        <v>0</v>
      </c>
      <c r="K28" s="61">
        <f>SUM(K29)</f>
        <v>0</v>
      </c>
      <c r="L28" s="61">
        <f>SUM(L29)</f>
        <v>5</v>
      </c>
      <c r="M28" s="61">
        <f>SUM(M29)</f>
        <v>5</v>
      </c>
      <c r="N28" s="61">
        <f t="shared" si="3"/>
        <v>0</v>
      </c>
      <c r="O28" s="61">
        <f>SUM(O29)</f>
        <v>0</v>
      </c>
      <c r="P28" s="61">
        <f>SUM(P29)</f>
        <v>0</v>
      </c>
      <c r="Q28" s="61">
        <f>SUM(Q29)</f>
        <v>5</v>
      </c>
    </row>
    <row r="29" spans="1:17" ht="47.25">
      <c r="A29" s="86"/>
      <c r="B29" s="29" t="s">
        <v>657</v>
      </c>
      <c r="C29" s="53">
        <v>992</v>
      </c>
      <c r="D29" s="91" t="s">
        <v>80</v>
      </c>
      <c r="E29" s="91" t="s">
        <v>106</v>
      </c>
      <c r="F29" s="94">
        <v>5210000190</v>
      </c>
      <c r="G29" s="92" t="s">
        <v>83</v>
      </c>
      <c r="H29" s="61">
        <v>5</v>
      </c>
      <c r="I29" s="61">
        <f t="shared" si="2"/>
        <v>0</v>
      </c>
      <c r="J29" s="93">
        <v>0</v>
      </c>
      <c r="K29" s="93">
        <v>0</v>
      </c>
      <c r="L29" s="93">
        <f>SUM(H29+I29)</f>
        <v>5</v>
      </c>
      <c r="M29" s="61">
        <v>5</v>
      </c>
      <c r="N29" s="61">
        <f t="shared" si="3"/>
        <v>0</v>
      </c>
      <c r="O29" s="93">
        <v>0</v>
      </c>
      <c r="P29" s="93">
        <v>0</v>
      </c>
      <c r="Q29" s="93">
        <f>SUM(M29+N29)</f>
        <v>5</v>
      </c>
    </row>
    <row r="30" spans="1:17" ht="110.25">
      <c r="A30" s="86"/>
      <c r="B30" s="29" t="s">
        <v>658</v>
      </c>
      <c r="C30" s="53">
        <v>992</v>
      </c>
      <c r="D30" s="91" t="s">
        <v>80</v>
      </c>
      <c r="E30" s="91" t="s">
        <v>104</v>
      </c>
      <c r="F30" s="91"/>
      <c r="G30" s="92"/>
      <c r="H30" s="61">
        <f>SUM(H31)</f>
        <v>18973.5</v>
      </c>
      <c r="I30" s="61">
        <f t="shared" si="2"/>
        <v>0</v>
      </c>
      <c r="J30" s="61"/>
      <c r="K30" s="61"/>
      <c r="L30" s="61">
        <f>SUM(L31)</f>
        <v>18973.5</v>
      </c>
      <c r="M30" s="61">
        <f>SUM(M31)</f>
        <v>18973.5</v>
      </c>
      <c r="N30" s="61">
        <f t="shared" si="3"/>
        <v>0</v>
      </c>
      <c r="O30" s="61"/>
      <c r="P30" s="61"/>
      <c r="Q30" s="61">
        <f>SUM(Q31)</f>
        <v>18973.5</v>
      </c>
    </row>
    <row r="31" spans="1:17" ht="78.75">
      <c r="A31" s="86"/>
      <c r="B31" s="29" t="s">
        <v>158</v>
      </c>
      <c r="C31" s="53">
        <v>992</v>
      </c>
      <c r="D31" s="91" t="s">
        <v>80</v>
      </c>
      <c r="E31" s="91" t="s">
        <v>104</v>
      </c>
      <c r="F31" s="94">
        <v>5100000000</v>
      </c>
      <c r="G31" s="92"/>
      <c r="H31" s="61">
        <f>SUM(H32+H37)</f>
        <v>18973.5</v>
      </c>
      <c r="I31" s="61">
        <f t="shared" si="2"/>
        <v>0</v>
      </c>
      <c r="J31" s="61"/>
      <c r="K31" s="61"/>
      <c r="L31" s="61">
        <f>SUM(L32+L37)</f>
        <v>18973.5</v>
      </c>
      <c r="M31" s="61">
        <f>SUM(M32+M37)</f>
        <v>18973.5</v>
      </c>
      <c r="N31" s="61">
        <f t="shared" si="3"/>
        <v>0</v>
      </c>
      <c r="O31" s="61"/>
      <c r="P31" s="61"/>
      <c r="Q31" s="61">
        <f>SUM(Q32+Q37)</f>
        <v>18973.5</v>
      </c>
    </row>
    <row r="32" spans="1:17" ht="78.75">
      <c r="A32" s="86"/>
      <c r="B32" s="29" t="s">
        <v>659</v>
      </c>
      <c r="C32" s="53">
        <v>992</v>
      </c>
      <c r="D32" s="91" t="s">
        <v>80</v>
      </c>
      <c r="E32" s="91" t="s">
        <v>104</v>
      </c>
      <c r="F32" s="94">
        <v>5110000000</v>
      </c>
      <c r="G32" s="92"/>
      <c r="H32" s="61">
        <f>SUM(H33)</f>
        <v>18961.1</v>
      </c>
      <c r="I32" s="61">
        <f t="shared" si="2"/>
        <v>0</v>
      </c>
      <c r="J32" s="93"/>
      <c r="K32" s="93"/>
      <c r="L32" s="93">
        <f>SUM(H32+I32)</f>
        <v>18961.1</v>
      </c>
      <c r="M32" s="61">
        <f>SUM(M33)</f>
        <v>18961.1</v>
      </c>
      <c r="N32" s="61">
        <f t="shared" si="3"/>
        <v>0</v>
      </c>
      <c r="O32" s="93"/>
      <c r="P32" s="93"/>
      <c r="Q32" s="93">
        <f>SUM(M32+N32)</f>
        <v>18961.1</v>
      </c>
    </row>
    <row r="33" spans="1:17" ht="33.75" customHeight="1">
      <c r="A33" s="86"/>
      <c r="B33" s="29" t="s">
        <v>149</v>
      </c>
      <c r="C33" s="53">
        <v>992</v>
      </c>
      <c r="D33" s="91" t="s">
        <v>80</v>
      </c>
      <c r="E33" s="91" t="s">
        <v>104</v>
      </c>
      <c r="F33" s="94">
        <v>5110000190</v>
      </c>
      <c r="G33" s="92"/>
      <c r="H33" s="61">
        <f>SUM(H34+H35+H36)</f>
        <v>18961.1</v>
      </c>
      <c r="I33" s="61">
        <f t="shared" si="2"/>
        <v>0</v>
      </c>
      <c r="J33" s="61">
        <f>SUM(J35+J36+J34)</f>
        <v>0</v>
      </c>
      <c r="K33" s="61"/>
      <c r="L33" s="61">
        <f>SUM(L34+L35+L36)</f>
        <v>18961.1</v>
      </c>
      <c r="M33" s="61">
        <f>SUM(M34+M35+M36)</f>
        <v>18961.1</v>
      </c>
      <c r="N33" s="61">
        <f t="shared" si="3"/>
        <v>0</v>
      </c>
      <c r="O33" s="61">
        <f>SUM(O35+O36+O34)</f>
        <v>0</v>
      </c>
      <c r="P33" s="61"/>
      <c r="Q33" s="61">
        <f>SUM(Q34+Q35+Q36)</f>
        <v>18961.1</v>
      </c>
    </row>
    <row r="34" spans="1:17" ht="126">
      <c r="A34" s="86"/>
      <c r="B34" s="29" t="s">
        <v>660</v>
      </c>
      <c r="C34" s="53">
        <v>992</v>
      </c>
      <c r="D34" s="91" t="s">
        <v>80</v>
      </c>
      <c r="E34" s="91" t="s">
        <v>104</v>
      </c>
      <c r="F34" s="94">
        <v>5110000190</v>
      </c>
      <c r="G34" s="92" t="s">
        <v>82</v>
      </c>
      <c r="H34" s="61">
        <v>18911.1</v>
      </c>
      <c r="I34" s="61">
        <f t="shared" si="2"/>
        <v>0</v>
      </c>
      <c r="J34" s="93"/>
      <c r="K34" s="93"/>
      <c r="L34" s="93">
        <f>SUM(H34+I34)</f>
        <v>18911.1</v>
      </c>
      <c r="M34" s="61">
        <v>18911.1</v>
      </c>
      <c r="N34" s="61">
        <f t="shared" si="3"/>
        <v>0</v>
      </c>
      <c r="O34" s="93"/>
      <c r="P34" s="93"/>
      <c r="Q34" s="93">
        <f>SUM(M34+N34)</f>
        <v>18911.1</v>
      </c>
    </row>
    <row r="35" spans="1:17" ht="48" customHeight="1">
      <c r="A35" s="86"/>
      <c r="B35" s="29" t="s">
        <v>9</v>
      </c>
      <c r="C35" s="53">
        <v>992</v>
      </c>
      <c r="D35" s="91" t="s">
        <v>80</v>
      </c>
      <c r="E35" s="91" t="s">
        <v>104</v>
      </c>
      <c r="F35" s="94">
        <v>5110000190</v>
      </c>
      <c r="G35" s="92" t="s">
        <v>83</v>
      </c>
      <c r="H35" s="61">
        <v>0</v>
      </c>
      <c r="I35" s="61">
        <f t="shared" si="2"/>
        <v>0</v>
      </c>
      <c r="J35" s="93">
        <v>0</v>
      </c>
      <c r="K35" s="93"/>
      <c r="L35" s="93">
        <f>SUM(H35+I35)</f>
        <v>0</v>
      </c>
      <c r="M35" s="61">
        <v>0</v>
      </c>
      <c r="N35" s="61">
        <f t="shared" si="3"/>
        <v>0</v>
      </c>
      <c r="O35" s="93">
        <v>0</v>
      </c>
      <c r="P35" s="93"/>
      <c r="Q35" s="93">
        <f>SUM(M35+N35)</f>
        <v>0</v>
      </c>
    </row>
    <row r="36" spans="1:17" ht="15.75">
      <c r="A36" s="86"/>
      <c r="B36" s="29" t="s">
        <v>92</v>
      </c>
      <c r="C36" s="53">
        <v>992</v>
      </c>
      <c r="D36" s="91" t="s">
        <v>80</v>
      </c>
      <c r="E36" s="91" t="s">
        <v>104</v>
      </c>
      <c r="F36" s="94">
        <v>5110000190</v>
      </c>
      <c r="G36" s="92" t="s">
        <v>91</v>
      </c>
      <c r="H36" s="61">
        <v>50</v>
      </c>
      <c r="I36" s="61">
        <f t="shared" si="2"/>
        <v>0</v>
      </c>
      <c r="J36" s="93">
        <v>0</v>
      </c>
      <c r="K36" s="93"/>
      <c r="L36" s="93">
        <f>SUM(H36+I36)</f>
        <v>50</v>
      </c>
      <c r="M36" s="61">
        <v>50</v>
      </c>
      <c r="N36" s="61">
        <v>50</v>
      </c>
      <c r="O36" s="93">
        <v>0</v>
      </c>
      <c r="P36" s="93"/>
      <c r="Q36" s="93">
        <v>50</v>
      </c>
    </row>
    <row r="37" spans="1:17" ht="47.25">
      <c r="A37" s="86"/>
      <c r="B37" s="29" t="s">
        <v>214</v>
      </c>
      <c r="C37" s="53">
        <v>992</v>
      </c>
      <c r="D37" s="91" t="s">
        <v>80</v>
      </c>
      <c r="E37" s="91" t="s">
        <v>104</v>
      </c>
      <c r="F37" s="94">
        <v>5120000000</v>
      </c>
      <c r="G37" s="92"/>
      <c r="H37" s="61">
        <f>SUM(H38)</f>
        <v>12.4</v>
      </c>
      <c r="I37" s="61">
        <f t="shared" si="2"/>
        <v>0</v>
      </c>
      <c r="J37" s="61">
        <f>SUM(J38)</f>
        <v>0</v>
      </c>
      <c r="K37" s="61">
        <f>SUM(K38+K42+K45+K47)</f>
        <v>0</v>
      </c>
      <c r="L37" s="61">
        <f>SUM(L38)</f>
        <v>12.4</v>
      </c>
      <c r="M37" s="61">
        <f>SUM(M38)</f>
        <v>12.4</v>
      </c>
      <c r="N37" s="61">
        <f t="shared" si="3"/>
        <v>0</v>
      </c>
      <c r="O37" s="61">
        <f>SUM(O38)</f>
        <v>0</v>
      </c>
      <c r="P37" s="61">
        <f>SUM(P38+P42+P45+P47)</f>
        <v>0</v>
      </c>
      <c r="Q37" s="61">
        <f>SUM(Q38)</f>
        <v>12.4</v>
      </c>
    </row>
    <row r="38" spans="1:17" ht="78.75">
      <c r="A38" s="86"/>
      <c r="B38" s="29" t="s">
        <v>150</v>
      </c>
      <c r="C38" s="53">
        <v>992</v>
      </c>
      <c r="D38" s="91" t="s">
        <v>80</v>
      </c>
      <c r="E38" s="91" t="s">
        <v>104</v>
      </c>
      <c r="F38" s="94">
        <v>5120060190</v>
      </c>
      <c r="G38" s="92"/>
      <c r="H38" s="61">
        <f>SUM(H39)</f>
        <v>12.4</v>
      </c>
      <c r="I38" s="61">
        <f t="shared" si="2"/>
        <v>0</v>
      </c>
      <c r="J38" s="61">
        <f>SUM(J39)</f>
        <v>0</v>
      </c>
      <c r="K38" s="61">
        <f>SUM(K39)</f>
        <v>0</v>
      </c>
      <c r="L38" s="61">
        <f>SUM(L39)</f>
        <v>12.4</v>
      </c>
      <c r="M38" s="61">
        <f>SUM(M39)</f>
        <v>12.4</v>
      </c>
      <c r="N38" s="61">
        <f t="shared" si="3"/>
        <v>0</v>
      </c>
      <c r="O38" s="61">
        <f>SUM(O39)</f>
        <v>0</v>
      </c>
      <c r="P38" s="61">
        <f>SUM(P39)</f>
        <v>0</v>
      </c>
      <c r="Q38" s="61">
        <f>SUM(Q39)</f>
        <v>12.4</v>
      </c>
    </row>
    <row r="39" spans="1:17" ht="48" customHeight="1">
      <c r="A39" s="86"/>
      <c r="B39" s="29" t="s">
        <v>9</v>
      </c>
      <c r="C39" s="53">
        <v>992</v>
      </c>
      <c r="D39" s="91" t="s">
        <v>80</v>
      </c>
      <c r="E39" s="91" t="s">
        <v>104</v>
      </c>
      <c r="F39" s="94">
        <v>5120060190</v>
      </c>
      <c r="G39" s="92" t="s">
        <v>83</v>
      </c>
      <c r="H39" s="61">
        <v>12.4</v>
      </c>
      <c r="I39" s="61">
        <f t="shared" si="2"/>
        <v>0</v>
      </c>
      <c r="J39" s="93">
        <v>0</v>
      </c>
      <c r="K39" s="93">
        <v>0</v>
      </c>
      <c r="L39" s="93">
        <f>SUM(H39+I39)</f>
        <v>12.4</v>
      </c>
      <c r="M39" s="61">
        <v>12.4</v>
      </c>
      <c r="N39" s="61">
        <f t="shared" si="3"/>
        <v>0</v>
      </c>
      <c r="O39" s="93">
        <v>0</v>
      </c>
      <c r="P39" s="93">
        <v>0</v>
      </c>
      <c r="Q39" s="93">
        <f>SUM(M39+N39)</f>
        <v>12.4</v>
      </c>
    </row>
    <row r="40" spans="1:17" ht="78.75">
      <c r="A40" s="83"/>
      <c r="B40" s="29" t="s">
        <v>449</v>
      </c>
      <c r="C40" s="53">
        <v>910</v>
      </c>
      <c r="D40" s="91" t="s">
        <v>80</v>
      </c>
      <c r="E40" s="91" t="s">
        <v>54</v>
      </c>
      <c r="F40" s="91"/>
      <c r="G40" s="92"/>
      <c r="H40" s="61">
        <f>SUM(H41)</f>
        <v>1000</v>
      </c>
      <c r="I40" s="61">
        <f t="shared" si="2"/>
        <v>0</v>
      </c>
      <c r="J40" s="61">
        <f>SUM(J41)</f>
        <v>0</v>
      </c>
      <c r="K40" s="61"/>
      <c r="L40" s="61">
        <f aca="true" t="shared" si="4" ref="L40:Q41">SUM(L41)</f>
        <v>1000</v>
      </c>
      <c r="M40" s="61">
        <f t="shared" si="4"/>
        <v>1000</v>
      </c>
      <c r="N40" s="61">
        <f t="shared" si="3"/>
        <v>0</v>
      </c>
      <c r="O40" s="61">
        <f>SUM(O41)</f>
        <v>0</v>
      </c>
      <c r="P40" s="61"/>
      <c r="Q40" s="61">
        <f>SUM(Q41)</f>
        <v>1000</v>
      </c>
    </row>
    <row r="41" spans="1:17" ht="63">
      <c r="A41" s="86"/>
      <c r="B41" s="29" t="s">
        <v>661</v>
      </c>
      <c r="C41" s="53">
        <v>910</v>
      </c>
      <c r="D41" s="91" t="s">
        <v>80</v>
      </c>
      <c r="E41" s="91" t="s">
        <v>54</v>
      </c>
      <c r="F41" s="94">
        <v>5100000000</v>
      </c>
      <c r="G41" s="92"/>
      <c r="H41" s="61">
        <f>SUM(H42)</f>
        <v>1000</v>
      </c>
      <c r="I41" s="61">
        <f>SUM(I42)</f>
        <v>0</v>
      </c>
      <c r="J41" s="61">
        <f>SUM(J42)</f>
        <v>0</v>
      </c>
      <c r="K41" s="61">
        <f>SUM(K42)</f>
        <v>0</v>
      </c>
      <c r="L41" s="61">
        <f t="shared" si="4"/>
        <v>1000</v>
      </c>
      <c r="M41" s="61">
        <f t="shared" si="4"/>
        <v>1000</v>
      </c>
      <c r="N41" s="61">
        <f t="shared" si="4"/>
        <v>0</v>
      </c>
      <c r="O41" s="61">
        <f t="shared" si="4"/>
        <v>0</v>
      </c>
      <c r="P41" s="61">
        <f t="shared" si="4"/>
        <v>0</v>
      </c>
      <c r="Q41" s="61">
        <f t="shared" si="4"/>
        <v>1000</v>
      </c>
    </row>
    <row r="42" spans="1:17" ht="47.25">
      <c r="A42" s="86"/>
      <c r="B42" s="29" t="s">
        <v>662</v>
      </c>
      <c r="C42" s="53">
        <v>910</v>
      </c>
      <c r="D42" s="91" t="s">
        <v>80</v>
      </c>
      <c r="E42" s="91" t="s">
        <v>54</v>
      </c>
      <c r="F42" s="94">
        <v>5130000000</v>
      </c>
      <c r="G42" s="92"/>
      <c r="H42" s="61">
        <v>1000</v>
      </c>
      <c r="I42" s="61">
        <v>0</v>
      </c>
      <c r="J42" s="61">
        <v>0</v>
      </c>
      <c r="K42" s="61">
        <v>0</v>
      </c>
      <c r="L42" s="61">
        <f>SUM(L44)</f>
        <v>1000</v>
      </c>
      <c r="M42" s="61">
        <f>SUM(M44)</f>
        <v>1000</v>
      </c>
      <c r="N42" s="61">
        <v>0</v>
      </c>
      <c r="O42" s="61">
        <v>0</v>
      </c>
      <c r="P42" s="61">
        <v>0</v>
      </c>
      <c r="Q42" s="61">
        <f>SUM(Q44)</f>
        <v>1000</v>
      </c>
    </row>
    <row r="43" spans="1:17" ht="31.5" customHeight="1">
      <c r="A43" s="86"/>
      <c r="B43" s="29" t="s">
        <v>551</v>
      </c>
      <c r="C43" s="53">
        <v>910</v>
      </c>
      <c r="D43" s="91" t="s">
        <v>80</v>
      </c>
      <c r="E43" s="91" t="s">
        <v>54</v>
      </c>
      <c r="F43" s="94">
        <v>5131000000</v>
      </c>
      <c r="G43" s="92"/>
      <c r="H43" s="61"/>
      <c r="I43" s="61"/>
      <c r="J43" s="61"/>
      <c r="K43" s="61"/>
      <c r="L43" s="61">
        <f>SUM(L45)</f>
        <v>1000</v>
      </c>
      <c r="M43" s="61">
        <v>1000</v>
      </c>
      <c r="N43" s="61">
        <v>0</v>
      </c>
      <c r="O43" s="61">
        <v>0</v>
      </c>
      <c r="P43" s="61">
        <v>0</v>
      </c>
      <c r="Q43" s="61">
        <f>SUM(Q45)</f>
        <v>1000</v>
      </c>
    </row>
    <row r="44" spans="1:17" ht="45.75" customHeight="1">
      <c r="A44" s="86"/>
      <c r="B44" s="29" t="s">
        <v>498</v>
      </c>
      <c r="C44" s="53">
        <v>910</v>
      </c>
      <c r="D44" s="91" t="s">
        <v>80</v>
      </c>
      <c r="E44" s="91" t="s">
        <v>54</v>
      </c>
      <c r="F44" s="94">
        <v>5131000190</v>
      </c>
      <c r="G44" s="92"/>
      <c r="H44" s="61">
        <f>SUM(H45)</f>
        <v>1000</v>
      </c>
      <c r="I44" s="61">
        <f t="shared" si="2"/>
        <v>0</v>
      </c>
      <c r="J44" s="61">
        <f>SUM(J45)</f>
        <v>0</v>
      </c>
      <c r="K44" s="61">
        <f>SUM(K45)</f>
        <v>0</v>
      </c>
      <c r="L44" s="61">
        <f>SUM(H45+I45)</f>
        <v>1000</v>
      </c>
      <c r="M44" s="61">
        <f>SUM(M45)</f>
        <v>1000</v>
      </c>
      <c r="N44" s="61">
        <f t="shared" si="3"/>
        <v>0</v>
      </c>
      <c r="O44" s="61">
        <f>SUM(O45)</f>
        <v>0</v>
      </c>
      <c r="P44" s="61">
        <f>SUM(P45)</f>
        <v>0</v>
      </c>
      <c r="Q44" s="61">
        <f>SUM(M45+N45)</f>
        <v>1000</v>
      </c>
    </row>
    <row r="45" spans="1:17" ht="15.75">
      <c r="A45" s="86"/>
      <c r="B45" s="34" t="s">
        <v>90</v>
      </c>
      <c r="C45" s="53">
        <v>910</v>
      </c>
      <c r="D45" s="91" t="s">
        <v>80</v>
      </c>
      <c r="E45" s="91" t="s">
        <v>54</v>
      </c>
      <c r="F45" s="53">
        <v>5131000190</v>
      </c>
      <c r="G45" s="92" t="s">
        <v>89</v>
      </c>
      <c r="H45" s="61">
        <v>1000</v>
      </c>
      <c r="I45" s="61">
        <f t="shared" si="2"/>
        <v>0</v>
      </c>
      <c r="J45" s="93">
        <v>0</v>
      </c>
      <c r="K45" s="93">
        <v>0</v>
      </c>
      <c r="L45" s="93">
        <f>SUM(H45+I45)</f>
        <v>1000</v>
      </c>
      <c r="M45" s="61">
        <v>1000</v>
      </c>
      <c r="N45" s="61">
        <f t="shared" si="3"/>
        <v>0</v>
      </c>
      <c r="O45" s="93">
        <v>0</v>
      </c>
      <c r="P45" s="93">
        <v>0</v>
      </c>
      <c r="Q45" s="93">
        <f>SUM(M45+N45)</f>
        <v>1000</v>
      </c>
    </row>
    <row r="46" spans="1:17" ht="31.5">
      <c r="A46" s="86"/>
      <c r="B46" s="29" t="s">
        <v>112</v>
      </c>
      <c r="C46" s="53">
        <v>992</v>
      </c>
      <c r="D46" s="91" t="s">
        <v>80</v>
      </c>
      <c r="E46" s="91" t="s">
        <v>187</v>
      </c>
      <c r="F46" s="91"/>
      <c r="G46" s="92"/>
      <c r="H46" s="61">
        <f>SUM(H47+H66+H75+H56)</f>
        <v>39368.9</v>
      </c>
      <c r="I46" s="61">
        <f aca="true" t="shared" si="5" ref="I46:Q46">SUM(I47+I66+I75+I56)</f>
        <v>0</v>
      </c>
      <c r="J46" s="61">
        <f t="shared" si="5"/>
        <v>0</v>
      </c>
      <c r="K46" s="61">
        <f t="shared" si="5"/>
        <v>0</v>
      </c>
      <c r="L46" s="61">
        <f t="shared" si="5"/>
        <v>39368.9</v>
      </c>
      <c r="M46" s="61">
        <f t="shared" si="5"/>
        <v>33613.2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33613.2</v>
      </c>
    </row>
    <row r="47" spans="1:17" ht="31.5">
      <c r="A47" s="86"/>
      <c r="B47" s="34" t="s">
        <v>42</v>
      </c>
      <c r="C47" s="53">
        <v>992</v>
      </c>
      <c r="D47" s="91" t="s">
        <v>80</v>
      </c>
      <c r="E47" s="91" t="s">
        <v>187</v>
      </c>
      <c r="F47" s="91" t="s">
        <v>217</v>
      </c>
      <c r="G47" s="92"/>
      <c r="H47" s="61">
        <f aca="true" t="shared" si="6" ref="H47:Q47">SUM(H48+H52)</f>
        <v>3094</v>
      </c>
      <c r="I47" s="61">
        <f t="shared" si="6"/>
        <v>0</v>
      </c>
      <c r="J47" s="61">
        <f t="shared" si="6"/>
        <v>0</v>
      </c>
      <c r="K47" s="61">
        <f t="shared" si="6"/>
        <v>0</v>
      </c>
      <c r="L47" s="61">
        <f t="shared" si="6"/>
        <v>3094</v>
      </c>
      <c r="M47" s="61">
        <f t="shared" si="6"/>
        <v>3094</v>
      </c>
      <c r="N47" s="61">
        <f t="shared" si="6"/>
        <v>0</v>
      </c>
      <c r="O47" s="61">
        <f t="shared" si="6"/>
        <v>0</v>
      </c>
      <c r="P47" s="61">
        <f t="shared" si="6"/>
        <v>0</v>
      </c>
      <c r="Q47" s="61">
        <f t="shared" si="6"/>
        <v>3094</v>
      </c>
    </row>
    <row r="48" spans="1:17" ht="47.25">
      <c r="A48" s="86"/>
      <c r="B48" s="34" t="s">
        <v>43</v>
      </c>
      <c r="C48" s="53">
        <v>992</v>
      </c>
      <c r="D48" s="91" t="s">
        <v>80</v>
      </c>
      <c r="E48" s="91" t="s">
        <v>187</v>
      </c>
      <c r="F48" s="91" t="s">
        <v>218</v>
      </c>
      <c r="G48" s="89"/>
      <c r="H48" s="61">
        <f>SUM(H50)</f>
        <v>1652</v>
      </c>
      <c r="I48" s="61">
        <f t="shared" si="2"/>
        <v>0</v>
      </c>
      <c r="J48" s="61">
        <f>SUM(J50)</f>
        <v>0</v>
      </c>
      <c r="K48" s="61">
        <f>SUM(K50+K55+K62+K64)</f>
        <v>0</v>
      </c>
      <c r="L48" s="61">
        <f>SUM(L50)</f>
        <v>1652</v>
      </c>
      <c r="M48" s="61">
        <f>SUM(M50)</f>
        <v>1652</v>
      </c>
      <c r="N48" s="61">
        <f>SUM(O48+P48)</f>
        <v>0</v>
      </c>
      <c r="O48" s="61">
        <f>SUM(O50)</f>
        <v>0</v>
      </c>
      <c r="P48" s="61">
        <f>SUM(P50+P55+P62+P64)</f>
        <v>0</v>
      </c>
      <c r="Q48" s="61">
        <f>SUM(Q50)</f>
        <v>1652</v>
      </c>
    </row>
    <row r="49" spans="1:17" ht="47.25">
      <c r="A49" s="86"/>
      <c r="B49" s="34" t="s">
        <v>219</v>
      </c>
      <c r="C49" s="53">
        <v>992</v>
      </c>
      <c r="D49" s="91" t="s">
        <v>80</v>
      </c>
      <c r="E49" s="91" t="s">
        <v>187</v>
      </c>
      <c r="F49" s="91" t="s">
        <v>220</v>
      </c>
      <c r="G49" s="92"/>
      <c r="H49" s="61">
        <f>H50</f>
        <v>1652</v>
      </c>
      <c r="I49" s="93">
        <f>SUM(J49:K49)</f>
        <v>0</v>
      </c>
      <c r="J49" s="93">
        <f>SUM(J50)</f>
        <v>0</v>
      </c>
      <c r="K49" s="93"/>
      <c r="L49" s="93">
        <f>SUM(H49+I49)</f>
        <v>1652</v>
      </c>
      <c r="M49" s="61">
        <f>M50</f>
        <v>1652</v>
      </c>
      <c r="N49" s="93">
        <f>SUM(O49:P49)</f>
        <v>0</v>
      </c>
      <c r="O49" s="93">
        <f>SUM(O50)</f>
        <v>0</v>
      </c>
      <c r="P49" s="93"/>
      <c r="Q49" s="93">
        <f>SUM(M49+N49)</f>
        <v>1652</v>
      </c>
    </row>
    <row r="50" spans="1:17" ht="31.5">
      <c r="A50" s="86"/>
      <c r="B50" s="29" t="s">
        <v>44</v>
      </c>
      <c r="C50" s="53">
        <v>992</v>
      </c>
      <c r="D50" s="91" t="s">
        <v>80</v>
      </c>
      <c r="E50" s="91" t="s">
        <v>187</v>
      </c>
      <c r="F50" s="91" t="s">
        <v>221</v>
      </c>
      <c r="G50" s="92"/>
      <c r="H50" s="61">
        <f>H51</f>
        <v>1652</v>
      </c>
      <c r="I50" s="61">
        <f t="shared" si="2"/>
        <v>0</v>
      </c>
      <c r="J50" s="61">
        <f>SUM(J51)</f>
        <v>0</v>
      </c>
      <c r="K50" s="61">
        <f>SUM(K51)</f>
        <v>0</v>
      </c>
      <c r="L50" s="93">
        <f>SUM(H50+I50)</f>
        <v>1652</v>
      </c>
      <c r="M50" s="61">
        <f>M51</f>
        <v>1652</v>
      </c>
      <c r="N50" s="61">
        <f aca="true" t="shared" si="7" ref="N50:N66">SUM(O50+P50)</f>
        <v>0</v>
      </c>
      <c r="O50" s="61">
        <f>SUM(O51)</f>
        <v>0</v>
      </c>
      <c r="P50" s="61">
        <f>SUM(P51)</f>
        <v>0</v>
      </c>
      <c r="Q50" s="93">
        <f>SUM(M50+N50)</f>
        <v>1652</v>
      </c>
    </row>
    <row r="51" spans="1:17" ht="31.5">
      <c r="A51" s="86"/>
      <c r="B51" s="29" t="s">
        <v>87</v>
      </c>
      <c r="C51" s="53">
        <v>992</v>
      </c>
      <c r="D51" s="91" t="s">
        <v>80</v>
      </c>
      <c r="E51" s="91" t="s">
        <v>187</v>
      </c>
      <c r="F51" s="91" t="s">
        <v>221</v>
      </c>
      <c r="G51" s="92" t="s">
        <v>88</v>
      </c>
      <c r="H51" s="61">
        <v>1652</v>
      </c>
      <c r="I51" s="61">
        <f t="shared" si="2"/>
        <v>0</v>
      </c>
      <c r="J51" s="93">
        <v>0</v>
      </c>
      <c r="K51" s="93">
        <v>0</v>
      </c>
      <c r="L51" s="93">
        <f>SUM(H51+I51)</f>
        <v>1652</v>
      </c>
      <c r="M51" s="61">
        <v>1652</v>
      </c>
      <c r="N51" s="61">
        <f t="shared" si="7"/>
        <v>0</v>
      </c>
      <c r="O51" s="93">
        <v>0</v>
      </c>
      <c r="P51" s="93">
        <v>0</v>
      </c>
      <c r="Q51" s="93">
        <f>SUM(M51+N51)</f>
        <v>1652</v>
      </c>
    </row>
    <row r="52" spans="1:17" ht="94.5">
      <c r="A52" s="86"/>
      <c r="B52" s="29" t="s">
        <v>182</v>
      </c>
      <c r="C52" s="53">
        <v>992</v>
      </c>
      <c r="D52" s="91" t="s">
        <v>80</v>
      </c>
      <c r="E52" s="91" t="s">
        <v>187</v>
      </c>
      <c r="F52" s="91" t="s">
        <v>222</v>
      </c>
      <c r="G52" s="92"/>
      <c r="H52" s="61">
        <f>SUM(H54)</f>
        <v>1442</v>
      </c>
      <c r="I52" s="61">
        <f>SUM(J52+K52)</f>
        <v>0</v>
      </c>
      <c r="J52" s="61">
        <f>SUM(J54)</f>
        <v>0</v>
      </c>
      <c r="K52" s="61">
        <f>SUM(K54+K63+K65)</f>
        <v>0</v>
      </c>
      <c r="L52" s="93">
        <f>SUM(H52+I52)</f>
        <v>1442</v>
      </c>
      <c r="M52" s="61">
        <f>SUM(M54)</f>
        <v>1442</v>
      </c>
      <c r="N52" s="61">
        <f t="shared" si="7"/>
        <v>0</v>
      </c>
      <c r="O52" s="61">
        <f>SUM(O54)</f>
        <v>0</v>
      </c>
      <c r="P52" s="61">
        <f>SUM(P54+P63+P65)</f>
        <v>0</v>
      </c>
      <c r="Q52" s="93">
        <f>SUM(M52+N52)</f>
        <v>1442</v>
      </c>
    </row>
    <row r="53" spans="1:17" ht="63">
      <c r="A53" s="86"/>
      <c r="B53" s="29" t="s">
        <v>663</v>
      </c>
      <c r="C53" s="53">
        <v>992</v>
      </c>
      <c r="D53" s="91" t="s">
        <v>80</v>
      </c>
      <c r="E53" s="91" t="s">
        <v>187</v>
      </c>
      <c r="F53" s="91" t="s">
        <v>224</v>
      </c>
      <c r="G53" s="92"/>
      <c r="H53" s="61">
        <f>SUM(H54)</f>
        <v>1442</v>
      </c>
      <c r="I53" s="61">
        <f>SUM(J53+K53)</f>
        <v>0</v>
      </c>
      <c r="J53" s="61">
        <f aca="true" t="shared" si="8" ref="J53:L54">SUM(J54)</f>
        <v>0</v>
      </c>
      <c r="K53" s="61">
        <f t="shared" si="8"/>
        <v>0</v>
      </c>
      <c r="L53" s="93">
        <f t="shared" si="8"/>
        <v>1442</v>
      </c>
      <c r="M53" s="61">
        <f>SUM(M54)</f>
        <v>1442</v>
      </c>
      <c r="N53" s="61">
        <f t="shared" si="7"/>
        <v>0</v>
      </c>
      <c r="O53" s="61">
        <f aca="true" t="shared" si="9" ref="O53:Q54">SUM(O54)</f>
        <v>0</v>
      </c>
      <c r="P53" s="61">
        <f t="shared" si="9"/>
        <v>0</v>
      </c>
      <c r="Q53" s="93">
        <f t="shared" si="9"/>
        <v>1442</v>
      </c>
    </row>
    <row r="54" spans="1:17" ht="141.75">
      <c r="A54" s="86"/>
      <c r="B54" s="29" t="s">
        <v>361</v>
      </c>
      <c r="C54" s="53">
        <v>992</v>
      </c>
      <c r="D54" s="91" t="s">
        <v>80</v>
      </c>
      <c r="E54" s="91" t="s">
        <v>187</v>
      </c>
      <c r="F54" s="91" t="s">
        <v>225</v>
      </c>
      <c r="G54" s="92"/>
      <c r="H54" s="61">
        <f>SUM(H55)</f>
        <v>1442</v>
      </c>
      <c r="I54" s="61">
        <f>SUM(J54+K54)</f>
        <v>0</v>
      </c>
      <c r="J54" s="61">
        <f t="shared" si="8"/>
        <v>0</v>
      </c>
      <c r="K54" s="61">
        <f t="shared" si="8"/>
        <v>0</v>
      </c>
      <c r="L54" s="93">
        <f t="shared" si="8"/>
        <v>1442</v>
      </c>
      <c r="M54" s="61">
        <f>SUM(M55)</f>
        <v>1442</v>
      </c>
      <c r="N54" s="61">
        <f t="shared" si="7"/>
        <v>0</v>
      </c>
      <c r="O54" s="61">
        <f t="shared" si="9"/>
        <v>0</v>
      </c>
      <c r="P54" s="61">
        <f t="shared" si="9"/>
        <v>0</v>
      </c>
      <c r="Q54" s="93">
        <f t="shared" si="9"/>
        <v>1442</v>
      </c>
    </row>
    <row r="55" spans="1:17" ht="47.25">
      <c r="A55" s="86"/>
      <c r="B55" s="29" t="s">
        <v>657</v>
      </c>
      <c r="C55" s="53">
        <v>992</v>
      </c>
      <c r="D55" s="91" t="s">
        <v>80</v>
      </c>
      <c r="E55" s="91" t="s">
        <v>187</v>
      </c>
      <c r="F55" s="91" t="s">
        <v>225</v>
      </c>
      <c r="G55" s="92" t="s">
        <v>83</v>
      </c>
      <c r="H55" s="61">
        <v>1442</v>
      </c>
      <c r="I55" s="61">
        <f>SUM(J55+K55)</f>
        <v>0</v>
      </c>
      <c r="J55" s="93">
        <v>0</v>
      </c>
      <c r="K55" s="93">
        <v>0</v>
      </c>
      <c r="L55" s="93">
        <f>SUM(H55+I55)</f>
        <v>1442</v>
      </c>
      <c r="M55" s="61">
        <v>1442</v>
      </c>
      <c r="N55" s="61">
        <f t="shared" si="7"/>
        <v>0</v>
      </c>
      <c r="O55" s="93">
        <v>0</v>
      </c>
      <c r="P55" s="93">
        <v>0</v>
      </c>
      <c r="Q55" s="93">
        <f>SUM(M55+N55)</f>
        <v>1442</v>
      </c>
    </row>
    <row r="56" spans="1:17" ht="78.75">
      <c r="A56" s="86"/>
      <c r="B56" s="29" t="s">
        <v>158</v>
      </c>
      <c r="C56" s="53">
        <v>902</v>
      </c>
      <c r="D56" s="91" t="s">
        <v>80</v>
      </c>
      <c r="E56" s="91" t="s">
        <v>187</v>
      </c>
      <c r="F56" s="94">
        <v>5100000000</v>
      </c>
      <c r="G56" s="92"/>
      <c r="H56" s="61">
        <f aca="true" t="shared" si="10" ref="H56:Q56">SUM(H57+H61)</f>
        <v>34176.3</v>
      </c>
      <c r="I56" s="61">
        <f t="shared" si="10"/>
        <v>0</v>
      </c>
      <c r="J56" s="61">
        <f t="shared" si="10"/>
        <v>0</v>
      </c>
      <c r="K56" s="61">
        <f t="shared" si="10"/>
        <v>0</v>
      </c>
      <c r="L56" s="61">
        <f t="shared" si="10"/>
        <v>34176.3</v>
      </c>
      <c r="M56" s="61">
        <f t="shared" si="10"/>
        <v>28489.2</v>
      </c>
      <c r="N56" s="61">
        <f t="shared" si="10"/>
        <v>0</v>
      </c>
      <c r="O56" s="61">
        <f t="shared" si="10"/>
        <v>0</v>
      </c>
      <c r="P56" s="61">
        <f t="shared" si="10"/>
        <v>0</v>
      </c>
      <c r="Q56" s="61">
        <f t="shared" si="10"/>
        <v>28489.2</v>
      </c>
    </row>
    <row r="57" spans="1:17" ht="63">
      <c r="A57" s="86"/>
      <c r="B57" s="29" t="s">
        <v>184</v>
      </c>
      <c r="C57" s="53">
        <v>902</v>
      </c>
      <c r="D57" s="91" t="s">
        <v>80</v>
      </c>
      <c r="E57" s="91" t="s">
        <v>187</v>
      </c>
      <c r="F57" s="94">
        <v>5130000000</v>
      </c>
      <c r="G57" s="92"/>
      <c r="H57" s="61">
        <f>SUM(H59)</f>
        <v>530</v>
      </c>
      <c r="I57" s="61">
        <f>SUM(J57+K57)</f>
        <v>0</v>
      </c>
      <c r="J57" s="61">
        <f>SUM(J58)</f>
        <v>0</v>
      </c>
      <c r="K57" s="61">
        <f>SUM(K59+K61)</f>
        <v>0</v>
      </c>
      <c r="L57" s="61">
        <f>SUM(H57+I57)</f>
        <v>530</v>
      </c>
      <c r="M57" s="61">
        <f>SUM(M59)</f>
        <v>530</v>
      </c>
      <c r="N57" s="61">
        <f>SUM(O57)</f>
        <v>0</v>
      </c>
      <c r="O57" s="61">
        <f>SUM(O58)</f>
        <v>0</v>
      </c>
      <c r="P57" s="61">
        <f>SUM(P59+P61)</f>
        <v>0</v>
      </c>
      <c r="Q57" s="61">
        <f>SUM(M57+N57)</f>
        <v>530</v>
      </c>
    </row>
    <row r="58" spans="1:17" ht="47.25">
      <c r="A58" s="86"/>
      <c r="B58" s="29" t="s">
        <v>550</v>
      </c>
      <c r="C58" s="53">
        <v>902</v>
      </c>
      <c r="D58" s="91" t="s">
        <v>80</v>
      </c>
      <c r="E58" s="91" t="s">
        <v>187</v>
      </c>
      <c r="F58" s="94">
        <v>5132000000</v>
      </c>
      <c r="G58" s="92"/>
      <c r="H58" s="61">
        <f>SUM(H60)</f>
        <v>530</v>
      </c>
      <c r="I58" s="61">
        <f>SUM(J58+K58)</f>
        <v>0</v>
      </c>
      <c r="J58" s="61">
        <f>SUM(J59)</f>
        <v>0</v>
      </c>
      <c r="K58" s="61">
        <f>SUM(K60+K62)</f>
        <v>0</v>
      </c>
      <c r="L58" s="61">
        <f>SUM(H58+I58)</f>
        <v>530</v>
      </c>
      <c r="M58" s="61">
        <f>SUM(M60)</f>
        <v>530</v>
      </c>
      <c r="N58" s="61">
        <f>SUM(O58)</f>
        <v>0</v>
      </c>
      <c r="O58" s="61">
        <f>SUM(O59)</f>
        <v>0</v>
      </c>
      <c r="P58" s="61">
        <f>SUM(P60+P62)</f>
        <v>0</v>
      </c>
      <c r="Q58" s="61">
        <f>SUM(M58+N58)</f>
        <v>530</v>
      </c>
    </row>
    <row r="59" spans="1:17" ht="63">
      <c r="A59" s="86"/>
      <c r="B59" s="29" t="s">
        <v>517</v>
      </c>
      <c r="C59" s="53">
        <v>902</v>
      </c>
      <c r="D59" s="91" t="s">
        <v>80</v>
      </c>
      <c r="E59" s="91" t="s">
        <v>187</v>
      </c>
      <c r="F59" s="94">
        <v>5132000190</v>
      </c>
      <c r="G59" s="92"/>
      <c r="H59" s="61">
        <f>SUM(H60)</f>
        <v>530</v>
      </c>
      <c r="I59" s="61">
        <f>SUM(J59+K59)</f>
        <v>0</v>
      </c>
      <c r="J59" s="61">
        <f>SUM(J60)</f>
        <v>0</v>
      </c>
      <c r="K59" s="61">
        <f>SUM(K60)</f>
        <v>0</v>
      </c>
      <c r="L59" s="61">
        <f>SUM(H60+I60)</f>
        <v>530</v>
      </c>
      <c r="M59" s="61">
        <f>SUM(M60)</f>
        <v>530</v>
      </c>
      <c r="N59" s="61">
        <f>SUM(O59+P59)</f>
        <v>0</v>
      </c>
      <c r="O59" s="61">
        <f>SUM(O60)</f>
        <v>0</v>
      </c>
      <c r="P59" s="61">
        <f>SUM(P60)</f>
        <v>0</v>
      </c>
      <c r="Q59" s="61">
        <f>SUM(M60+N60)</f>
        <v>530</v>
      </c>
    </row>
    <row r="60" spans="1:17" ht="15.75">
      <c r="A60" s="86"/>
      <c r="B60" s="34" t="s">
        <v>90</v>
      </c>
      <c r="C60" s="53">
        <v>902</v>
      </c>
      <c r="D60" s="91" t="s">
        <v>80</v>
      </c>
      <c r="E60" s="91" t="s">
        <v>187</v>
      </c>
      <c r="F60" s="53">
        <v>5132000190</v>
      </c>
      <c r="G60" s="92" t="s">
        <v>89</v>
      </c>
      <c r="H60" s="61">
        <v>530</v>
      </c>
      <c r="I60" s="61">
        <f>SUM(J60+K60)</f>
        <v>0</v>
      </c>
      <c r="J60" s="93">
        <v>0</v>
      </c>
      <c r="K60" s="93">
        <v>0</v>
      </c>
      <c r="L60" s="93">
        <f>SUM(H60+I60)</f>
        <v>530</v>
      </c>
      <c r="M60" s="61">
        <v>530</v>
      </c>
      <c r="N60" s="61">
        <f>SUM(O60+P60)</f>
        <v>0</v>
      </c>
      <c r="O60" s="93">
        <v>0</v>
      </c>
      <c r="P60" s="93">
        <v>0</v>
      </c>
      <c r="Q60" s="93">
        <f>SUM(M60+N60)</f>
        <v>530</v>
      </c>
    </row>
    <row r="61" spans="1:17" ht="78.75">
      <c r="A61" s="86"/>
      <c r="B61" s="29" t="s">
        <v>664</v>
      </c>
      <c r="C61" s="53">
        <v>992</v>
      </c>
      <c r="D61" s="91" t="s">
        <v>80</v>
      </c>
      <c r="E61" s="91" t="s">
        <v>187</v>
      </c>
      <c r="F61" s="91" t="s">
        <v>226</v>
      </c>
      <c r="G61" s="92"/>
      <c r="H61" s="61">
        <f>SUM(H62)</f>
        <v>33646.3</v>
      </c>
      <c r="I61" s="61">
        <f t="shared" si="2"/>
        <v>0</v>
      </c>
      <c r="J61" s="93">
        <f>SUM(J62)</f>
        <v>0</v>
      </c>
      <c r="K61" s="93">
        <f>SUM(K62)</f>
        <v>0</v>
      </c>
      <c r="L61" s="93">
        <f>SUM(H61+I61)</f>
        <v>33646.3</v>
      </c>
      <c r="M61" s="61">
        <f>SUM(M62)</f>
        <v>27959.2</v>
      </c>
      <c r="N61" s="61">
        <f t="shared" si="7"/>
        <v>0</v>
      </c>
      <c r="O61" s="93">
        <f>SUM(O62)</f>
        <v>0</v>
      </c>
      <c r="P61" s="93">
        <f>SUM(P62)</f>
        <v>0</v>
      </c>
      <c r="Q61" s="93">
        <f>SUM(M61+N61)</f>
        <v>27959.2</v>
      </c>
    </row>
    <row r="62" spans="1:17" ht="63">
      <c r="A62" s="86"/>
      <c r="B62" s="29" t="s">
        <v>404</v>
      </c>
      <c r="C62" s="53">
        <v>992</v>
      </c>
      <c r="D62" s="91" t="s">
        <v>80</v>
      </c>
      <c r="E62" s="91" t="s">
        <v>187</v>
      </c>
      <c r="F62" s="91" t="s">
        <v>227</v>
      </c>
      <c r="G62" s="92"/>
      <c r="H62" s="61">
        <f>SUM(H63+H64+H65)</f>
        <v>33646.3</v>
      </c>
      <c r="I62" s="61">
        <f t="shared" si="2"/>
        <v>0</v>
      </c>
      <c r="J62" s="61">
        <f>SUM(J63+J64+J65)</f>
        <v>0</v>
      </c>
      <c r="K62" s="61">
        <f>SUM(K63+K64+K65)</f>
        <v>0</v>
      </c>
      <c r="L62" s="61">
        <f>SUM(L63+L64+L65)</f>
        <v>33646.3</v>
      </c>
      <c r="M62" s="61">
        <f>SUM(M63+M64+M65)</f>
        <v>27959.2</v>
      </c>
      <c r="N62" s="61">
        <f t="shared" si="7"/>
        <v>0</v>
      </c>
      <c r="O62" s="61">
        <f>SUM(O63+O64+O65)</f>
        <v>0</v>
      </c>
      <c r="P62" s="61">
        <f>SUM(P63+P64+P65)</f>
        <v>0</v>
      </c>
      <c r="Q62" s="61">
        <f>SUM(Q63+Q64+Q65)</f>
        <v>27959.2</v>
      </c>
    </row>
    <row r="63" spans="1:17" ht="126">
      <c r="A63" s="86"/>
      <c r="B63" s="29" t="s">
        <v>665</v>
      </c>
      <c r="C63" s="53">
        <v>992</v>
      </c>
      <c r="D63" s="91" t="s">
        <v>80</v>
      </c>
      <c r="E63" s="91" t="s">
        <v>187</v>
      </c>
      <c r="F63" s="91" t="s">
        <v>227</v>
      </c>
      <c r="G63" s="92" t="s">
        <v>82</v>
      </c>
      <c r="H63" s="61">
        <v>27909.2</v>
      </c>
      <c r="I63" s="61">
        <f t="shared" si="2"/>
        <v>0</v>
      </c>
      <c r="J63" s="93">
        <v>0</v>
      </c>
      <c r="K63" s="93">
        <v>0</v>
      </c>
      <c r="L63" s="93">
        <f>SUM(H63+I63)</f>
        <v>27909.2</v>
      </c>
      <c r="M63" s="61">
        <v>27909.2</v>
      </c>
      <c r="N63" s="61">
        <f t="shared" si="7"/>
        <v>0</v>
      </c>
      <c r="O63" s="93">
        <v>0</v>
      </c>
      <c r="P63" s="93">
        <v>0</v>
      </c>
      <c r="Q63" s="93">
        <f>SUM(M63+N63)</f>
        <v>27909.2</v>
      </c>
    </row>
    <row r="64" spans="1:17" ht="47.25">
      <c r="A64" s="86"/>
      <c r="B64" s="29" t="s">
        <v>657</v>
      </c>
      <c r="C64" s="53">
        <v>992</v>
      </c>
      <c r="D64" s="91" t="s">
        <v>80</v>
      </c>
      <c r="E64" s="91" t="s">
        <v>187</v>
      </c>
      <c r="F64" s="91" t="s">
        <v>227</v>
      </c>
      <c r="G64" s="92" t="s">
        <v>83</v>
      </c>
      <c r="H64" s="61">
        <v>5687.1</v>
      </c>
      <c r="I64" s="61">
        <f t="shared" si="2"/>
        <v>0</v>
      </c>
      <c r="J64" s="93">
        <v>0</v>
      </c>
      <c r="K64" s="93">
        <v>0</v>
      </c>
      <c r="L64" s="93">
        <f>SUM(H64+I64)</f>
        <v>5687.1</v>
      </c>
      <c r="M64" s="61">
        <v>0</v>
      </c>
      <c r="N64" s="61">
        <f t="shared" si="7"/>
        <v>0</v>
      </c>
      <c r="O64" s="93">
        <v>0</v>
      </c>
      <c r="P64" s="93">
        <v>0</v>
      </c>
      <c r="Q64" s="93">
        <f>SUM(M64+N64)</f>
        <v>0</v>
      </c>
    </row>
    <row r="65" spans="1:17" ht="22.5" customHeight="1">
      <c r="A65" s="86"/>
      <c r="B65" s="29" t="s">
        <v>92</v>
      </c>
      <c r="C65" s="53">
        <v>992</v>
      </c>
      <c r="D65" s="91" t="s">
        <v>80</v>
      </c>
      <c r="E65" s="91" t="s">
        <v>187</v>
      </c>
      <c r="F65" s="91" t="s">
        <v>227</v>
      </c>
      <c r="G65" s="92" t="s">
        <v>91</v>
      </c>
      <c r="H65" s="61">
        <v>50</v>
      </c>
      <c r="I65" s="61">
        <f t="shared" si="2"/>
        <v>0</v>
      </c>
      <c r="J65" s="93">
        <v>0</v>
      </c>
      <c r="K65" s="93">
        <v>0</v>
      </c>
      <c r="L65" s="93">
        <f>SUM(H65+I65)</f>
        <v>50</v>
      </c>
      <c r="M65" s="61">
        <v>50</v>
      </c>
      <c r="N65" s="61">
        <f t="shared" si="7"/>
        <v>0</v>
      </c>
      <c r="O65" s="93">
        <v>0</v>
      </c>
      <c r="P65" s="93">
        <v>0</v>
      </c>
      <c r="Q65" s="93">
        <f>SUM(M65+N65)</f>
        <v>50</v>
      </c>
    </row>
    <row r="66" spans="1:17" ht="47.25">
      <c r="A66" s="86"/>
      <c r="B66" s="29" t="s">
        <v>45</v>
      </c>
      <c r="C66" s="53">
        <v>992</v>
      </c>
      <c r="D66" s="91" t="s">
        <v>80</v>
      </c>
      <c r="E66" s="91" t="s">
        <v>187</v>
      </c>
      <c r="F66" s="91" t="s">
        <v>228</v>
      </c>
      <c r="G66" s="92"/>
      <c r="H66" s="61">
        <f>SUM(H67+H71)</f>
        <v>1578.6</v>
      </c>
      <c r="I66" s="61">
        <f t="shared" si="2"/>
        <v>0</v>
      </c>
      <c r="J66" s="61">
        <f>SUM(J67+J71)</f>
        <v>0</v>
      </c>
      <c r="K66" s="61">
        <f>SUM(K67+K71)</f>
        <v>0</v>
      </c>
      <c r="L66" s="61">
        <f>SUM(L67+L71)</f>
        <v>1578.6</v>
      </c>
      <c r="M66" s="61">
        <f>SUM(M67+M71)</f>
        <v>1510</v>
      </c>
      <c r="N66" s="61">
        <f t="shared" si="7"/>
        <v>0</v>
      </c>
      <c r="O66" s="61">
        <f>SUM(O67+O71)</f>
        <v>0</v>
      </c>
      <c r="P66" s="61">
        <f>SUM(P67+P71)</f>
        <v>0</v>
      </c>
      <c r="Q66" s="61">
        <f>SUM(Q67+Q71)</f>
        <v>1510</v>
      </c>
    </row>
    <row r="67" spans="1:17" ht="31.5">
      <c r="A67" s="86"/>
      <c r="B67" s="29" t="s">
        <v>46</v>
      </c>
      <c r="C67" s="53">
        <v>992</v>
      </c>
      <c r="D67" s="91" t="s">
        <v>80</v>
      </c>
      <c r="E67" s="91" t="s">
        <v>187</v>
      </c>
      <c r="F67" s="91" t="s">
        <v>229</v>
      </c>
      <c r="G67" s="92"/>
      <c r="H67" s="61">
        <f aca="true" t="shared" si="11" ref="H67:Q67">SUM(H69)</f>
        <v>78.6</v>
      </c>
      <c r="I67" s="61">
        <f t="shared" si="11"/>
        <v>0</v>
      </c>
      <c r="J67" s="61">
        <f t="shared" si="11"/>
        <v>0</v>
      </c>
      <c r="K67" s="61">
        <f t="shared" si="11"/>
        <v>0</v>
      </c>
      <c r="L67" s="61">
        <f t="shared" si="11"/>
        <v>78.6</v>
      </c>
      <c r="M67" s="61">
        <f t="shared" si="11"/>
        <v>10</v>
      </c>
      <c r="N67" s="61">
        <f t="shared" si="11"/>
        <v>0</v>
      </c>
      <c r="O67" s="61">
        <f t="shared" si="11"/>
        <v>0</v>
      </c>
      <c r="P67" s="61">
        <f t="shared" si="11"/>
        <v>0</v>
      </c>
      <c r="Q67" s="61">
        <f t="shared" si="11"/>
        <v>10</v>
      </c>
    </row>
    <row r="68" spans="1:17" ht="78.75">
      <c r="A68" s="86"/>
      <c r="B68" s="29" t="s">
        <v>230</v>
      </c>
      <c r="C68" s="53">
        <v>992</v>
      </c>
      <c r="D68" s="91" t="s">
        <v>80</v>
      </c>
      <c r="E68" s="91" t="s">
        <v>187</v>
      </c>
      <c r="F68" s="91" t="s">
        <v>231</v>
      </c>
      <c r="G68" s="92"/>
      <c r="H68" s="61">
        <f aca="true" t="shared" si="12" ref="H68:Q69">SUM(H69)</f>
        <v>78.6</v>
      </c>
      <c r="I68" s="61">
        <f t="shared" si="12"/>
        <v>0</v>
      </c>
      <c r="J68" s="61">
        <f t="shared" si="12"/>
        <v>0</v>
      </c>
      <c r="K68" s="61">
        <f t="shared" si="12"/>
        <v>0</v>
      </c>
      <c r="L68" s="61">
        <f t="shared" si="12"/>
        <v>78.6</v>
      </c>
      <c r="M68" s="61">
        <f t="shared" si="12"/>
        <v>10</v>
      </c>
      <c r="N68" s="61">
        <f t="shared" si="12"/>
        <v>0</v>
      </c>
      <c r="O68" s="61">
        <f t="shared" si="12"/>
        <v>0</v>
      </c>
      <c r="P68" s="61">
        <f t="shared" si="12"/>
        <v>0</v>
      </c>
      <c r="Q68" s="61">
        <f t="shared" si="12"/>
        <v>10</v>
      </c>
    </row>
    <row r="69" spans="1:17" ht="31.5">
      <c r="A69" s="86"/>
      <c r="B69" s="29" t="s">
        <v>47</v>
      </c>
      <c r="C69" s="53">
        <v>992</v>
      </c>
      <c r="D69" s="91" t="s">
        <v>80</v>
      </c>
      <c r="E69" s="91" t="s">
        <v>187</v>
      </c>
      <c r="F69" s="91" t="s">
        <v>232</v>
      </c>
      <c r="G69" s="92"/>
      <c r="H69" s="61">
        <f>SUM(H70)</f>
        <v>78.6</v>
      </c>
      <c r="I69" s="61">
        <f t="shared" si="12"/>
        <v>0</v>
      </c>
      <c r="J69" s="61">
        <f t="shared" si="12"/>
        <v>0</v>
      </c>
      <c r="K69" s="61">
        <f t="shared" si="12"/>
        <v>0</v>
      </c>
      <c r="L69" s="61">
        <f t="shared" si="12"/>
        <v>78.6</v>
      </c>
      <c r="M69" s="61">
        <f t="shared" si="12"/>
        <v>10</v>
      </c>
      <c r="N69" s="61">
        <f t="shared" si="12"/>
        <v>0</v>
      </c>
      <c r="O69" s="61">
        <f t="shared" si="12"/>
        <v>0</v>
      </c>
      <c r="P69" s="61">
        <f t="shared" si="12"/>
        <v>0</v>
      </c>
      <c r="Q69" s="61">
        <f t="shared" si="12"/>
        <v>10</v>
      </c>
    </row>
    <row r="70" spans="1:17" ht="47.25">
      <c r="A70" s="86"/>
      <c r="B70" s="29" t="s">
        <v>657</v>
      </c>
      <c r="C70" s="53">
        <v>992</v>
      </c>
      <c r="D70" s="91" t="s">
        <v>80</v>
      </c>
      <c r="E70" s="91" t="s">
        <v>187</v>
      </c>
      <c r="F70" s="91" t="s">
        <v>232</v>
      </c>
      <c r="G70" s="92" t="s">
        <v>83</v>
      </c>
      <c r="H70" s="61">
        <v>78.6</v>
      </c>
      <c r="I70" s="61">
        <f>SUM(J70+K70)</f>
        <v>0</v>
      </c>
      <c r="J70" s="93">
        <v>0</v>
      </c>
      <c r="K70" s="93">
        <v>0</v>
      </c>
      <c r="L70" s="93">
        <f>SUM(H70+I70)</f>
        <v>78.6</v>
      </c>
      <c r="M70" s="61">
        <v>10</v>
      </c>
      <c r="N70" s="61">
        <f>SUM(O70+P70)</f>
        <v>0</v>
      </c>
      <c r="O70" s="93">
        <v>0</v>
      </c>
      <c r="P70" s="93">
        <v>0</v>
      </c>
      <c r="Q70" s="93">
        <f>SUM(M70+N70)</f>
        <v>10</v>
      </c>
    </row>
    <row r="71" spans="1:17" ht="94.5">
      <c r="A71" s="86"/>
      <c r="B71" s="29" t="s">
        <v>48</v>
      </c>
      <c r="C71" s="53">
        <v>992</v>
      </c>
      <c r="D71" s="91" t="s">
        <v>80</v>
      </c>
      <c r="E71" s="91" t="s">
        <v>187</v>
      </c>
      <c r="F71" s="91" t="s">
        <v>234</v>
      </c>
      <c r="G71" s="92"/>
      <c r="H71" s="61">
        <f>SUM(H73)</f>
        <v>1500</v>
      </c>
      <c r="I71" s="61">
        <f t="shared" si="2"/>
        <v>0</v>
      </c>
      <c r="J71" s="61">
        <f>SUM(J73)</f>
        <v>0</v>
      </c>
      <c r="K71" s="61">
        <f>SUM(K73)</f>
        <v>0</v>
      </c>
      <c r="L71" s="61">
        <f>SUM(L73)</f>
        <v>1500</v>
      </c>
      <c r="M71" s="61">
        <f>SUM(M73)</f>
        <v>1500</v>
      </c>
      <c r="N71" s="61">
        <f>SUM(O71+P71)</f>
        <v>0</v>
      </c>
      <c r="O71" s="61">
        <f>SUM(O73)</f>
        <v>0</v>
      </c>
      <c r="P71" s="61">
        <f>SUM(P73)</f>
        <v>0</v>
      </c>
      <c r="Q71" s="61">
        <f>SUM(Q73)</f>
        <v>1500</v>
      </c>
    </row>
    <row r="72" spans="1:17" ht="63">
      <c r="A72" s="86"/>
      <c r="B72" s="29" t="s">
        <v>235</v>
      </c>
      <c r="C72" s="53">
        <v>992</v>
      </c>
      <c r="D72" s="91" t="s">
        <v>80</v>
      </c>
      <c r="E72" s="91" t="s">
        <v>187</v>
      </c>
      <c r="F72" s="91" t="s">
        <v>236</v>
      </c>
      <c r="G72" s="92"/>
      <c r="H72" s="61">
        <f>SUM(H73)</f>
        <v>1500</v>
      </c>
      <c r="I72" s="61">
        <f>SUM(J72+K72)</f>
        <v>0</v>
      </c>
      <c r="J72" s="61">
        <f>SUM(J73)</f>
        <v>0</v>
      </c>
      <c r="K72" s="61">
        <f>SUM(K73)</f>
        <v>0</v>
      </c>
      <c r="L72" s="61">
        <f>SUM(H72+I72)</f>
        <v>1500</v>
      </c>
      <c r="M72" s="61">
        <f>SUM(M73)</f>
        <v>1500</v>
      </c>
      <c r="N72" s="61">
        <f>SUM(O72+P72)</f>
        <v>0</v>
      </c>
      <c r="O72" s="61">
        <f>SUM(O73)</f>
        <v>0</v>
      </c>
      <c r="P72" s="61">
        <f>SUM(P73)</f>
        <v>0</v>
      </c>
      <c r="Q72" s="61">
        <f>SUM(M72+N72)</f>
        <v>1500</v>
      </c>
    </row>
    <row r="73" spans="1:17" ht="63">
      <c r="A73" s="86"/>
      <c r="B73" s="29" t="s">
        <v>192</v>
      </c>
      <c r="C73" s="53">
        <v>992</v>
      </c>
      <c r="D73" s="91" t="s">
        <v>80</v>
      </c>
      <c r="E73" s="91" t="s">
        <v>187</v>
      </c>
      <c r="F73" s="91" t="s">
        <v>381</v>
      </c>
      <c r="G73" s="92"/>
      <c r="H73" s="61">
        <f>SUM(H74)</f>
        <v>1500</v>
      </c>
      <c r="I73" s="61">
        <f>SUM(I74)</f>
        <v>0</v>
      </c>
      <c r="J73" s="61">
        <f>SUM(J74)</f>
        <v>0</v>
      </c>
      <c r="K73" s="61">
        <f>SUM(K74)</f>
        <v>0</v>
      </c>
      <c r="L73" s="61">
        <f>SUM(L74)</f>
        <v>1500</v>
      </c>
      <c r="M73" s="61">
        <f>SUM(M74)</f>
        <v>1500</v>
      </c>
      <c r="N73" s="61">
        <f>SUM(N74)</f>
        <v>0</v>
      </c>
      <c r="O73" s="61">
        <f>SUM(O74)</f>
        <v>0</v>
      </c>
      <c r="P73" s="61">
        <f>SUM(P74)</f>
        <v>0</v>
      </c>
      <c r="Q73" s="61">
        <f>SUM(Q74)</f>
        <v>1500</v>
      </c>
    </row>
    <row r="74" spans="1:17" ht="47.25">
      <c r="A74" s="86"/>
      <c r="B74" s="29" t="s">
        <v>657</v>
      </c>
      <c r="C74" s="53">
        <v>992</v>
      </c>
      <c r="D74" s="91" t="s">
        <v>80</v>
      </c>
      <c r="E74" s="91" t="s">
        <v>187</v>
      </c>
      <c r="F74" s="91" t="s">
        <v>381</v>
      </c>
      <c r="G74" s="92" t="s">
        <v>83</v>
      </c>
      <c r="H74" s="61">
        <v>1500</v>
      </c>
      <c r="I74" s="61">
        <f t="shared" si="2"/>
        <v>0</v>
      </c>
      <c r="J74" s="93">
        <v>0</v>
      </c>
      <c r="K74" s="93">
        <v>0</v>
      </c>
      <c r="L74" s="93">
        <f>SUM(H74+I74)</f>
        <v>1500</v>
      </c>
      <c r="M74" s="61">
        <v>1500</v>
      </c>
      <c r="N74" s="61">
        <f>SUM(O74+P74)</f>
        <v>0</v>
      </c>
      <c r="O74" s="93">
        <v>0</v>
      </c>
      <c r="P74" s="93">
        <v>0</v>
      </c>
      <c r="Q74" s="93">
        <f>SUM(M74+N74)</f>
        <v>1500</v>
      </c>
    </row>
    <row r="75" spans="1:17" ht="63">
      <c r="A75" s="86"/>
      <c r="B75" s="29" t="s">
        <v>666</v>
      </c>
      <c r="C75" s="53">
        <v>992</v>
      </c>
      <c r="D75" s="91" t="s">
        <v>80</v>
      </c>
      <c r="E75" s="91" t="s">
        <v>187</v>
      </c>
      <c r="F75" s="94">
        <v>1700000000</v>
      </c>
      <c r="G75" s="92"/>
      <c r="H75" s="61">
        <f>SUM(H76)</f>
        <v>520</v>
      </c>
      <c r="I75" s="61">
        <f t="shared" si="2"/>
        <v>0</v>
      </c>
      <c r="J75" s="61">
        <f>SUM(J76)</f>
        <v>0</v>
      </c>
      <c r="K75" s="61">
        <f>SUM(K76)</f>
        <v>0</v>
      </c>
      <c r="L75" s="61">
        <f>SUM(L76)</f>
        <v>520</v>
      </c>
      <c r="M75" s="61">
        <f>SUM(M76)</f>
        <v>520</v>
      </c>
      <c r="N75" s="61">
        <f>SUM(O75+P75)</f>
        <v>0</v>
      </c>
      <c r="O75" s="61">
        <f>SUM(O76)</f>
        <v>0</v>
      </c>
      <c r="P75" s="61">
        <f>SUM(P76)</f>
        <v>0</v>
      </c>
      <c r="Q75" s="61">
        <f>SUM(Q76)</f>
        <v>520</v>
      </c>
    </row>
    <row r="76" spans="1:17" ht="78.75">
      <c r="A76" s="86"/>
      <c r="B76" s="29" t="s">
        <v>667</v>
      </c>
      <c r="C76" s="53">
        <v>992</v>
      </c>
      <c r="D76" s="91" t="s">
        <v>80</v>
      </c>
      <c r="E76" s="91" t="s">
        <v>187</v>
      </c>
      <c r="F76" s="94">
        <v>1710000000</v>
      </c>
      <c r="G76" s="92"/>
      <c r="H76" s="61">
        <f>SUM(H77)</f>
        <v>520</v>
      </c>
      <c r="I76" s="61">
        <f aca="true" t="shared" si="13" ref="I76:Q76">SUM(I77)</f>
        <v>0</v>
      </c>
      <c r="J76" s="61">
        <f t="shared" si="13"/>
        <v>0</v>
      </c>
      <c r="K76" s="61">
        <f t="shared" si="13"/>
        <v>0</v>
      </c>
      <c r="L76" s="61">
        <f t="shared" si="13"/>
        <v>520</v>
      </c>
      <c r="M76" s="61">
        <f t="shared" si="13"/>
        <v>520</v>
      </c>
      <c r="N76" s="61">
        <f t="shared" si="13"/>
        <v>0</v>
      </c>
      <c r="O76" s="61">
        <f t="shared" si="13"/>
        <v>0</v>
      </c>
      <c r="P76" s="61">
        <f t="shared" si="13"/>
        <v>0</v>
      </c>
      <c r="Q76" s="61">
        <f t="shared" si="13"/>
        <v>520</v>
      </c>
    </row>
    <row r="77" spans="1:17" ht="94.5">
      <c r="A77" s="86"/>
      <c r="B77" s="29" t="s">
        <v>461</v>
      </c>
      <c r="C77" s="53">
        <v>992</v>
      </c>
      <c r="D77" s="91" t="s">
        <v>80</v>
      </c>
      <c r="E77" s="91" t="s">
        <v>187</v>
      </c>
      <c r="F77" s="94">
        <v>1710010750</v>
      </c>
      <c r="G77" s="92"/>
      <c r="H77" s="61">
        <f>SUM(H78)</f>
        <v>520</v>
      </c>
      <c r="I77" s="61">
        <f t="shared" si="2"/>
        <v>0</v>
      </c>
      <c r="J77" s="61">
        <f>SUM(J78)</f>
        <v>0</v>
      </c>
      <c r="K77" s="61">
        <f>SUM(K78)</f>
        <v>0</v>
      </c>
      <c r="L77" s="61">
        <f>SUM(L78)</f>
        <v>520</v>
      </c>
      <c r="M77" s="61">
        <f>SUM(M78)</f>
        <v>520</v>
      </c>
      <c r="N77" s="61">
        <f aca="true" t="shared" si="14" ref="N77:N83">SUM(O77+P77)</f>
        <v>0</v>
      </c>
      <c r="O77" s="61">
        <f>SUM(O78)</f>
        <v>0</v>
      </c>
      <c r="P77" s="61">
        <f>SUM(P78)</f>
        <v>0</v>
      </c>
      <c r="Q77" s="61">
        <f>SUM(Q78)</f>
        <v>520</v>
      </c>
    </row>
    <row r="78" spans="1:17" ht="63">
      <c r="A78" s="86"/>
      <c r="B78" s="25" t="s">
        <v>86</v>
      </c>
      <c r="C78" s="53">
        <v>992</v>
      </c>
      <c r="D78" s="91" t="s">
        <v>80</v>
      </c>
      <c r="E78" s="91" t="s">
        <v>187</v>
      </c>
      <c r="F78" s="94">
        <v>1710010750</v>
      </c>
      <c r="G78" s="92" t="s">
        <v>84</v>
      </c>
      <c r="H78" s="61">
        <v>520</v>
      </c>
      <c r="I78" s="61">
        <f t="shared" si="2"/>
        <v>0</v>
      </c>
      <c r="J78" s="93">
        <v>0</v>
      </c>
      <c r="K78" s="93">
        <v>0</v>
      </c>
      <c r="L78" s="93">
        <f>SUM(H78+I78)</f>
        <v>520</v>
      </c>
      <c r="M78" s="61">
        <v>520</v>
      </c>
      <c r="N78" s="61">
        <f t="shared" si="14"/>
        <v>0</v>
      </c>
      <c r="O78" s="93">
        <v>0</v>
      </c>
      <c r="P78" s="93">
        <v>0</v>
      </c>
      <c r="Q78" s="93">
        <f>SUM(M78+N78)</f>
        <v>520</v>
      </c>
    </row>
    <row r="79" spans="1:17" ht="47.25">
      <c r="A79" s="83" t="s">
        <v>122</v>
      </c>
      <c r="B79" s="27" t="s">
        <v>105</v>
      </c>
      <c r="C79" s="49">
        <v>992</v>
      </c>
      <c r="D79" s="88" t="s">
        <v>106</v>
      </c>
      <c r="E79" s="88"/>
      <c r="F79" s="88"/>
      <c r="G79" s="89"/>
      <c r="H79" s="85">
        <f>SUM(H80+H86+H101)</f>
        <v>4666.9</v>
      </c>
      <c r="I79" s="85">
        <f t="shared" si="2"/>
        <v>0</v>
      </c>
      <c r="J79" s="85">
        <f>SUM(J80+J101+J86)</f>
        <v>0</v>
      </c>
      <c r="K79" s="85">
        <f>SUM(K80)</f>
        <v>0</v>
      </c>
      <c r="L79" s="85">
        <f>SUM(L80+L86+L101)</f>
        <v>4666.9</v>
      </c>
      <c r="M79" s="85">
        <f>SUM(M80+M86+M101)</f>
        <v>4864</v>
      </c>
      <c r="N79" s="85">
        <f t="shared" si="14"/>
        <v>0</v>
      </c>
      <c r="O79" s="85">
        <f>SUM(O80+O101+O86)</f>
        <v>0</v>
      </c>
      <c r="P79" s="85">
        <f>SUM(P80)</f>
        <v>0</v>
      </c>
      <c r="Q79" s="85">
        <f>SUM(Q80+Q86+Q101)</f>
        <v>4864</v>
      </c>
    </row>
    <row r="80" spans="1:17" ht="15.75">
      <c r="A80" s="83"/>
      <c r="B80" s="29" t="s">
        <v>462</v>
      </c>
      <c r="C80" s="53">
        <v>992</v>
      </c>
      <c r="D80" s="91" t="s">
        <v>106</v>
      </c>
      <c r="E80" s="91" t="s">
        <v>107</v>
      </c>
      <c r="F80" s="91"/>
      <c r="G80" s="92"/>
      <c r="H80" s="61">
        <f>SUM(H81)</f>
        <v>370</v>
      </c>
      <c r="I80" s="61">
        <f>SUM(J80+K80)</f>
        <v>0</v>
      </c>
      <c r="J80" s="61">
        <f>SUM(J81)</f>
        <v>0</v>
      </c>
      <c r="K80" s="61">
        <f>SUM(K81)</f>
        <v>0</v>
      </c>
      <c r="L80" s="61">
        <f>SUM(L81)</f>
        <v>370</v>
      </c>
      <c r="M80" s="61">
        <f>SUM(M81)</f>
        <v>398.6</v>
      </c>
      <c r="N80" s="61">
        <f t="shared" si="14"/>
        <v>0</v>
      </c>
      <c r="O80" s="61">
        <f>SUM(O81)</f>
        <v>0</v>
      </c>
      <c r="P80" s="61">
        <f>SUM(P81)</f>
        <v>0</v>
      </c>
      <c r="Q80" s="61">
        <f>SUM(Q81)</f>
        <v>398.6</v>
      </c>
    </row>
    <row r="81" spans="1:17" ht="47.25">
      <c r="A81" s="83"/>
      <c r="B81" s="29" t="s">
        <v>49</v>
      </c>
      <c r="C81" s="53">
        <v>992</v>
      </c>
      <c r="D81" s="91" t="s">
        <v>106</v>
      </c>
      <c r="E81" s="91" t="s">
        <v>107</v>
      </c>
      <c r="F81" s="91" t="s">
        <v>238</v>
      </c>
      <c r="G81" s="92"/>
      <c r="H81" s="61">
        <f>SUM(H82)</f>
        <v>370</v>
      </c>
      <c r="I81" s="61">
        <f aca="true" t="shared" si="15" ref="I81:Q81">SUM(I82)</f>
        <v>0</v>
      </c>
      <c r="J81" s="61">
        <f t="shared" si="15"/>
        <v>0</v>
      </c>
      <c r="K81" s="61">
        <f t="shared" si="15"/>
        <v>0</v>
      </c>
      <c r="L81" s="61">
        <f t="shared" si="15"/>
        <v>370</v>
      </c>
      <c r="M81" s="61">
        <f t="shared" si="15"/>
        <v>398.6</v>
      </c>
      <c r="N81" s="61">
        <f t="shared" si="15"/>
        <v>0</v>
      </c>
      <c r="O81" s="61">
        <f t="shared" si="15"/>
        <v>0</v>
      </c>
      <c r="P81" s="61">
        <f t="shared" si="15"/>
        <v>0</v>
      </c>
      <c r="Q81" s="61">
        <f t="shared" si="15"/>
        <v>398.6</v>
      </c>
    </row>
    <row r="82" spans="1:17" ht="63">
      <c r="A82" s="86"/>
      <c r="B82" s="29" t="s">
        <v>668</v>
      </c>
      <c r="C82" s="53">
        <v>992</v>
      </c>
      <c r="D82" s="91" t="s">
        <v>106</v>
      </c>
      <c r="E82" s="91" t="s">
        <v>107</v>
      </c>
      <c r="F82" s="91" t="s">
        <v>239</v>
      </c>
      <c r="G82" s="92"/>
      <c r="H82" s="61">
        <f>SUM(H84)</f>
        <v>370</v>
      </c>
      <c r="I82" s="61">
        <f>SUM(J82+K82)</f>
        <v>0</v>
      </c>
      <c r="J82" s="61">
        <f>SUM(J84)</f>
        <v>0</v>
      </c>
      <c r="K82" s="61">
        <f>SUM(K84)</f>
        <v>0</v>
      </c>
      <c r="L82" s="93">
        <f aca="true" t="shared" si="16" ref="L82:L100">SUM(H82+I82)</f>
        <v>370</v>
      </c>
      <c r="M82" s="61">
        <f>SUM(M84)</f>
        <v>398.6</v>
      </c>
      <c r="N82" s="61">
        <f t="shared" si="14"/>
        <v>0</v>
      </c>
      <c r="O82" s="61">
        <f>SUM(O84)</f>
        <v>0</v>
      </c>
      <c r="P82" s="61">
        <f>SUM(P84)</f>
        <v>0</v>
      </c>
      <c r="Q82" s="93">
        <f>SUM(M82+N82)</f>
        <v>398.6</v>
      </c>
    </row>
    <row r="83" spans="1:17" ht="78.75">
      <c r="A83" s="86"/>
      <c r="B83" s="29" t="s">
        <v>669</v>
      </c>
      <c r="C83" s="53">
        <v>992</v>
      </c>
      <c r="D83" s="91" t="s">
        <v>106</v>
      </c>
      <c r="E83" s="91" t="s">
        <v>107</v>
      </c>
      <c r="F83" s="91" t="s">
        <v>240</v>
      </c>
      <c r="G83" s="92"/>
      <c r="H83" s="61">
        <f>SUM(H84)</f>
        <v>370</v>
      </c>
      <c r="I83" s="61">
        <f>SUM(J83+K83)</f>
        <v>0</v>
      </c>
      <c r="J83" s="61">
        <f>SUM(J84)</f>
        <v>0</v>
      </c>
      <c r="K83" s="61">
        <f>SUM(K84)</f>
        <v>0</v>
      </c>
      <c r="L83" s="93">
        <f t="shared" si="16"/>
        <v>370</v>
      </c>
      <c r="M83" s="61">
        <f>SUM(M84)</f>
        <v>398.6</v>
      </c>
      <c r="N83" s="61">
        <f t="shared" si="14"/>
        <v>0</v>
      </c>
      <c r="O83" s="61">
        <f>SUM(O84)</f>
        <v>0</v>
      </c>
      <c r="P83" s="61">
        <f>SUM(P84)</f>
        <v>0</v>
      </c>
      <c r="Q83" s="93">
        <f>SUM(M83+N83)</f>
        <v>398.6</v>
      </c>
    </row>
    <row r="84" spans="1:17" ht="63">
      <c r="A84" s="86"/>
      <c r="B84" s="29" t="s">
        <v>145</v>
      </c>
      <c r="C84" s="53">
        <v>992</v>
      </c>
      <c r="D84" s="91" t="s">
        <v>106</v>
      </c>
      <c r="E84" s="91" t="s">
        <v>107</v>
      </c>
      <c r="F84" s="91" t="s">
        <v>241</v>
      </c>
      <c r="G84" s="92"/>
      <c r="H84" s="61">
        <f>SUM(H85)</f>
        <v>370</v>
      </c>
      <c r="I84" s="61">
        <f aca="true" t="shared" si="17" ref="I84:Q84">SUM(I85)</f>
        <v>0</v>
      </c>
      <c r="J84" s="61">
        <f t="shared" si="17"/>
        <v>0</v>
      </c>
      <c r="K84" s="61">
        <f t="shared" si="17"/>
        <v>0</v>
      </c>
      <c r="L84" s="61">
        <f t="shared" si="17"/>
        <v>370</v>
      </c>
      <c r="M84" s="61">
        <f t="shared" si="17"/>
        <v>398.6</v>
      </c>
      <c r="N84" s="61">
        <f t="shared" si="17"/>
        <v>0</v>
      </c>
      <c r="O84" s="61">
        <f t="shared" si="17"/>
        <v>0</v>
      </c>
      <c r="P84" s="61">
        <f t="shared" si="17"/>
        <v>0</v>
      </c>
      <c r="Q84" s="61">
        <f t="shared" si="17"/>
        <v>398.6</v>
      </c>
    </row>
    <row r="85" spans="1:17" ht="63">
      <c r="A85" s="86"/>
      <c r="B85" s="29" t="s">
        <v>9</v>
      </c>
      <c r="C85" s="53">
        <v>992</v>
      </c>
      <c r="D85" s="91" t="s">
        <v>106</v>
      </c>
      <c r="E85" s="91" t="s">
        <v>107</v>
      </c>
      <c r="F85" s="91" t="s">
        <v>241</v>
      </c>
      <c r="G85" s="92" t="s">
        <v>83</v>
      </c>
      <c r="H85" s="61">
        <v>370</v>
      </c>
      <c r="I85" s="61">
        <f>SUM(J85+K85)</f>
        <v>0</v>
      </c>
      <c r="J85" s="93">
        <v>0</v>
      </c>
      <c r="K85" s="93">
        <v>0</v>
      </c>
      <c r="L85" s="93">
        <f t="shared" si="16"/>
        <v>370</v>
      </c>
      <c r="M85" s="61">
        <v>398.6</v>
      </c>
      <c r="N85" s="61">
        <f aca="true" t="shared" si="18" ref="N85:N119">SUM(O85+P85)</f>
        <v>0</v>
      </c>
      <c r="O85" s="93">
        <v>0</v>
      </c>
      <c r="P85" s="93">
        <v>0</v>
      </c>
      <c r="Q85" s="93">
        <f>SUM(M85+N85)</f>
        <v>398.6</v>
      </c>
    </row>
    <row r="86" spans="1:17" ht="78.75">
      <c r="A86" s="86"/>
      <c r="B86" s="29" t="s">
        <v>511</v>
      </c>
      <c r="C86" s="53">
        <v>992</v>
      </c>
      <c r="D86" s="91" t="s">
        <v>106</v>
      </c>
      <c r="E86" s="91" t="s">
        <v>115</v>
      </c>
      <c r="F86" s="91"/>
      <c r="G86" s="92"/>
      <c r="H86" s="61">
        <f>SUM(H87)</f>
        <v>3637.1</v>
      </c>
      <c r="I86" s="61">
        <f>SUM(J86+K86)</f>
        <v>0</v>
      </c>
      <c r="J86" s="93">
        <f>SUM(J87)</f>
        <v>0</v>
      </c>
      <c r="K86" s="93">
        <f>SUM(K87)</f>
        <v>0</v>
      </c>
      <c r="L86" s="93">
        <f>SUM(L87)</f>
        <v>3637.1</v>
      </c>
      <c r="M86" s="61">
        <f>SUM(M87)</f>
        <v>3637.1</v>
      </c>
      <c r="N86" s="61">
        <f>SUM(O86+P86)</f>
        <v>0</v>
      </c>
      <c r="O86" s="93">
        <f>SUM(O87)</f>
        <v>0</v>
      </c>
      <c r="P86" s="93">
        <f>SUM(P87)</f>
        <v>0</v>
      </c>
      <c r="Q86" s="93">
        <f>SUM(Q87)</f>
        <v>3637.1</v>
      </c>
    </row>
    <row r="87" spans="1:17" ht="47.25">
      <c r="A87" s="86"/>
      <c r="B87" s="29" t="s">
        <v>49</v>
      </c>
      <c r="C87" s="53">
        <v>992</v>
      </c>
      <c r="D87" s="91" t="s">
        <v>106</v>
      </c>
      <c r="E87" s="91" t="s">
        <v>115</v>
      </c>
      <c r="F87" s="91" t="s">
        <v>238</v>
      </c>
      <c r="G87" s="92"/>
      <c r="H87" s="61">
        <f aca="true" t="shared" si="19" ref="H87:Q87">SUM(H88+H93+H97)</f>
        <v>3637.1</v>
      </c>
      <c r="I87" s="61">
        <f t="shared" si="19"/>
        <v>0</v>
      </c>
      <c r="J87" s="61">
        <f t="shared" si="19"/>
        <v>0</v>
      </c>
      <c r="K87" s="61">
        <f t="shared" si="19"/>
        <v>0</v>
      </c>
      <c r="L87" s="61">
        <f t="shared" si="19"/>
        <v>3637.1</v>
      </c>
      <c r="M87" s="61">
        <f t="shared" si="19"/>
        <v>3637.1</v>
      </c>
      <c r="N87" s="61">
        <f t="shared" si="19"/>
        <v>0</v>
      </c>
      <c r="O87" s="61">
        <f t="shared" si="19"/>
        <v>0</v>
      </c>
      <c r="P87" s="61">
        <f t="shared" si="19"/>
        <v>0</v>
      </c>
      <c r="Q87" s="61">
        <f t="shared" si="19"/>
        <v>3637.1</v>
      </c>
    </row>
    <row r="88" spans="1:17" ht="63">
      <c r="A88" s="86"/>
      <c r="B88" s="29" t="s">
        <v>50</v>
      </c>
      <c r="C88" s="53">
        <v>992</v>
      </c>
      <c r="D88" s="91" t="s">
        <v>106</v>
      </c>
      <c r="E88" s="91" t="s">
        <v>115</v>
      </c>
      <c r="F88" s="91" t="s">
        <v>242</v>
      </c>
      <c r="G88" s="92"/>
      <c r="H88" s="61">
        <f>SUM(H90)</f>
        <v>63</v>
      </c>
      <c r="I88" s="61">
        <f>SUM(J88+K88)</f>
        <v>0</v>
      </c>
      <c r="J88" s="61">
        <f>SUM(J90)</f>
        <v>0</v>
      </c>
      <c r="K88" s="61">
        <f>SUM(K90)</f>
        <v>0</v>
      </c>
      <c r="L88" s="93">
        <f t="shared" si="16"/>
        <v>63</v>
      </c>
      <c r="M88" s="61">
        <f>SUM(M90)</f>
        <v>63</v>
      </c>
      <c r="N88" s="61">
        <f t="shared" si="18"/>
        <v>0</v>
      </c>
      <c r="O88" s="61">
        <f>SUM(O90)</f>
        <v>0</v>
      </c>
      <c r="P88" s="61">
        <f>SUM(P90)</f>
        <v>0</v>
      </c>
      <c r="Q88" s="93">
        <f aca="true" t="shared" si="20" ref="Q88:Q100">SUM(M88+N88)</f>
        <v>63</v>
      </c>
    </row>
    <row r="89" spans="1:17" ht="47.25">
      <c r="A89" s="86"/>
      <c r="B89" s="29" t="s">
        <v>243</v>
      </c>
      <c r="C89" s="53">
        <v>992</v>
      </c>
      <c r="D89" s="91" t="s">
        <v>106</v>
      </c>
      <c r="E89" s="91" t="s">
        <v>115</v>
      </c>
      <c r="F89" s="91" t="s">
        <v>244</v>
      </c>
      <c r="G89" s="92"/>
      <c r="H89" s="61">
        <f>SUM(H90)</f>
        <v>63</v>
      </c>
      <c r="I89" s="61">
        <f>SUM(J89+K89)</f>
        <v>0</v>
      </c>
      <c r="J89" s="61">
        <f>SUM(J90)</f>
        <v>0</v>
      </c>
      <c r="K89" s="61">
        <f>SUM(K90)</f>
        <v>0</v>
      </c>
      <c r="L89" s="93">
        <f t="shared" si="16"/>
        <v>63</v>
      </c>
      <c r="M89" s="61">
        <f>SUM(M90)</f>
        <v>63</v>
      </c>
      <c r="N89" s="61">
        <f t="shared" si="18"/>
        <v>0</v>
      </c>
      <c r="O89" s="61">
        <f>SUM(O90)</f>
        <v>0</v>
      </c>
      <c r="P89" s="61">
        <f>SUM(P90)</f>
        <v>0</v>
      </c>
      <c r="Q89" s="93">
        <f t="shared" si="20"/>
        <v>63</v>
      </c>
    </row>
    <row r="90" spans="1:17" ht="63">
      <c r="A90" s="86"/>
      <c r="B90" s="29" t="s">
        <v>51</v>
      </c>
      <c r="C90" s="53">
        <v>992</v>
      </c>
      <c r="D90" s="91" t="s">
        <v>106</v>
      </c>
      <c r="E90" s="91" t="s">
        <v>115</v>
      </c>
      <c r="F90" s="91" t="s">
        <v>245</v>
      </c>
      <c r="G90" s="92"/>
      <c r="H90" s="61">
        <f>SUM(H91+H92)</f>
        <v>63</v>
      </c>
      <c r="I90" s="61">
        <f aca="true" t="shared" si="21" ref="I90:Q90">SUM(I91+I92)</f>
        <v>0</v>
      </c>
      <c r="J90" s="61">
        <f t="shared" si="21"/>
        <v>0</v>
      </c>
      <c r="K90" s="61">
        <f t="shared" si="21"/>
        <v>0</v>
      </c>
      <c r="L90" s="61">
        <f t="shared" si="21"/>
        <v>63</v>
      </c>
      <c r="M90" s="61">
        <f t="shared" si="21"/>
        <v>63</v>
      </c>
      <c r="N90" s="61">
        <f t="shared" si="21"/>
        <v>0</v>
      </c>
      <c r="O90" s="61">
        <f t="shared" si="21"/>
        <v>0</v>
      </c>
      <c r="P90" s="61">
        <f t="shared" si="21"/>
        <v>0</v>
      </c>
      <c r="Q90" s="61">
        <f t="shared" si="21"/>
        <v>63</v>
      </c>
    </row>
    <row r="91" spans="1:17" ht="47.25">
      <c r="A91" s="86"/>
      <c r="B91" s="29" t="s">
        <v>657</v>
      </c>
      <c r="C91" s="53">
        <v>992</v>
      </c>
      <c r="D91" s="91" t="s">
        <v>106</v>
      </c>
      <c r="E91" s="91" t="s">
        <v>115</v>
      </c>
      <c r="F91" s="91" t="s">
        <v>245</v>
      </c>
      <c r="G91" s="92" t="s">
        <v>83</v>
      </c>
      <c r="H91" s="61">
        <v>50</v>
      </c>
      <c r="I91" s="61">
        <f aca="true" t="shared" si="22" ref="I91:I119">SUM(J91+K91)</f>
        <v>0</v>
      </c>
      <c r="J91" s="93">
        <v>0</v>
      </c>
      <c r="K91" s="93">
        <v>0</v>
      </c>
      <c r="L91" s="93">
        <f t="shared" si="16"/>
        <v>50</v>
      </c>
      <c r="M91" s="61">
        <v>50</v>
      </c>
      <c r="N91" s="61">
        <f t="shared" si="18"/>
        <v>0</v>
      </c>
      <c r="O91" s="93">
        <v>0</v>
      </c>
      <c r="P91" s="93">
        <v>0</v>
      </c>
      <c r="Q91" s="93">
        <f t="shared" si="20"/>
        <v>50</v>
      </c>
    </row>
    <row r="92" spans="1:17" ht="15.75">
      <c r="A92" s="86"/>
      <c r="B92" s="34" t="s">
        <v>90</v>
      </c>
      <c r="C92" s="53">
        <v>992</v>
      </c>
      <c r="D92" s="91" t="s">
        <v>106</v>
      </c>
      <c r="E92" s="91" t="s">
        <v>115</v>
      </c>
      <c r="F92" s="91" t="s">
        <v>241</v>
      </c>
      <c r="G92" s="92" t="s">
        <v>89</v>
      </c>
      <c r="H92" s="61">
        <v>13</v>
      </c>
      <c r="I92" s="61">
        <f t="shared" si="22"/>
        <v>0</v>
      </c>
      <c r="J92" s="93">
        <v>0</v>
      </c>
      <c r="K92" s="93">
        <v>0</v>
      </c>
      <c r="L92" s="93">
        <f>SUM(H92+I92)</f>
        <v>13</v>
      </c>
      <c r="M92" s="61">
        <v>13</v>
      </c>
      <c r="N92" s="61">
        <f>SUM(O92+P92)</f>
        <v>0</v>
      </c>
      <c r="O92" s="93">
        <v>0</v>
      </c>
      <c r="P92" s="93">
        <v>0</v>
      </c>
      <c r="Q92" s="93">
        <f>SUM(M92+N92)</f>
        <v>13</v>
      </c>
    </row>
    <row r="93" spans="1:17" ht="31.5">
      <c r="A93" s="86"/>
      <c r="B93" s="29" t="s">
        <v>670</v>
      </c>
      <c r="C93" s="53">
        <v>992</v>
      </c>
      <c r="D93" s="91" t="s">
        <v>106</v>
      </c>
      <c r="E93" s="91" t="s">
        <v>115</v>
      </c>
      <c r="F93" s="91" t="s">
        <v>250</v>
      </c>
      <c r="G93" s="92"/>
      <c r="H93" s="61">
        <f>SUM(H96)</f>
        <v>480</v>
      </c>
      <c r="I93" s="61">
        <f t="shared" si="22"/>
        <v>0</v>
      </c>
      <c r="J93" s="61">
        <f>SUM(J95)</f>
        <v>0</v>
      </c>
      <c r="K93" s="61">
        <f>SUM(K95)</f>
        <v>0</v>
      </c>
      <c r="L93" s="93">
        <f>SUM(L96)</f>
        <v>480</v>
      </c>
      <c r="M93" s="61">
        <f>SUM(M96)</f>
        <v>480</v>
      </c>
      <c r="N93" s="61">
        <f>SUM(O93+P93)</f>
        <v>0</v>
      </c>
      <c r="O93" s="61">
        <f>SUM(O95)</f>
        <v>0</v>
      </c>
      <c r="P93" s="61">
        <f>SUM(P95)</f>
        <v>0</v>
      </c>
      <c r="Q93" s="93">
        <f>SUM(Q96)</f>
        <v>480</v>
      </c>
    </row>
    <row r="94" spans="1:17" ht="94.5">
      <c r="A94" s="86"/>
      <c r="B94" s="29" t="s">
        <v>251</v>
      </c>
      <c r="C94" s="53">
        <v>992</v>
      </c>
      <c r="D94" s="91" t="s">
        <v>106</v>
      </c>
      <c r="E94" s="91" t="s">
        <v>115</v>
      </c>
      <c r="F94" s="91" t="s">
        <v>252</v>
      </c>
      <c r="G94" s="92"/>
      <c r="H94" s="61">
        <f>SUM(H95)</f>
        <v>480</v>
      </c>
      <c r="I94" s="61">
        <f t="shared" si="22"/>
        <v>0</v>
      </c>
      <c r="J94" s="61">
        <f aca="true" t="shared" si="23" ref="J94:L95">SUM(J95)</f>
        <v>0</v>
      </c>
      <c r="K94" s="61">
        <f t="shared" si="23"/>
        <v>0</v>
      </c>
      <c r="L94" s="61">
        <f t="shared" si="23"/>
        <v>480</v>
      </c>
      <c r="M94" s="61">
        <f>SUM(M95)</f>
        <v>480</v>
      </c>
      <c r="N94" s="61">
        <f>SUM(O94+P94)</f>
        <v>0</v>
      </c>
      <c r="O94" s="61">
        <f aca="true" t="shared" si="24" ref="O94:Q95">SUM(O95)</f>
        <v>0</v>
      </c>
      <c r="P94" s="61">
        <f t="shared" si="24"/>
        <v>0</v>
      </c>
      <c r="Q94" s="61">
        <f t="shared" si="24"/>
        <v>480</v>
      </c>
    </row>
    <row r="95" spans="1:17" ht="47.25">
      <c r="A95" s="86"/>
      <c r="B95" s="29" t="s">
        <v>191</v>
      </c>
      <c r="C95" s="53">
        <v>992</v>
      </c>
      <c r="D95" s="91" t="s">
        <v>106</v>
      </c>
      <c r="E95" s="91" t="s">
        <v>115</v>
      </c>
      <c r="F95" s="91" t="s">
        <v>406</v>
      </c>
      <c r="G95" s="92"/>
      <c r="H95" s="61">
        <f>SUM(H96)</f>
        <v>480</v>
      </c>
      <c r="I95" s="61">
        <f t="shared" si="22"/>
        <v>0</v>
      </c>
      <c r="J95" s="61">
        <f t="shared" si="23"/>
        <v>0</v>
      </c>
      <c r="K95" s="61">
        <f t="shared" si="23"/>
        <v>0</v>
      </c>
      <c r="L95" s="61">
        <f t="shared" si="23"/>
        <v>480</v>
      </c>
      <c r="M95" s="61">
        <f>SUM(M96)</f>
        <v>480</v>
      </c>
      <c r="N95" s="61">
        <f>SUM(O95+P95)</f>
        <v>0</v>
      </c>
      <c r="O95" s="61">
        <f t="shared" si="24"/>
        <v>0</v>
      </c>
      <c r="P95" s="61">
        <f t="shared" si="24"/>
        <v>0</v>
      </c>
      <c r="Q95" s="61">
        <f t="shared" si="24"/>
        <v>480</v>
      </c>
    </row>
    <row r="96" spans="1:17" ht="63">
      <c r="A96" s="86"/>
      <c r="B96" s="29" t="s">
        <v>9</v>
      </c>
      <c r="C96" s="53">
        <v>992</v>
      </c>
      <c r="D96" s="91" t="s">
        <v>106</v>
      </c>
      <c r="E96" s="91" t="s">
        <v>115</v>
      </c>
      <c r="F96" s="91" t="s">
        <v>406</v>
      </c>
      <c r="G96" s="92" t="s">
        <v>83</v>
      </c>
      <c r="H96" s="61">
        <v>480</v>
      </c>
      <c r="I96" s="61">
        <f t="shared" si="22"/>
        <v>0</v>
      </c>
      <c r="J96" s="93">
        <v>0</v>
      </c>
      <c r="K96" s="93">
        <v>0</v>
      </c>
      <c r="L96" s="93">
        <f>SUM(H96+I96)</f>
        <v>480</v>
      </c>
      <c r="M96" s="61">
        <v>480</v>
      </c>
      <c r="N96" s="61">
        <f>SUM(O96+P96)</f>
        <v>0</v>
      </c>
      <c r="O96" s="93">
        <v>0</v>
      </c>
      <c r="P96" s="93">
        <v>0</v>
      </c>
      <c r="Q96" s="93">
        <f>SUM(M96+N96)</f>
        <v>480</v>
      </c>
    </row>
    <row r="97" spans="1:17" ht="31.5">
      <c r="A97" s="86"/>
      <c r="B97" s="29" t="s">
        <v>152</v>
      </c>
      <c r="C97" s="53">
        <v>992</v>
      </c>
      <c r="D97" s="91" t="s">
        <v>106</v>
      </c>
      <c r="E97" s="91" t="s">
        <v>115</v>
      </c>
      <c r="F97" s="91" t="s">
        <v>246</v>
      </c>
      <c r="G97" s="92"/>
      <c r="H97" s="61">
        <f>SUM(H99)</f>
        <v>3094.1</v>
      </c>
      <c r="I97" s="61">
        <f t="shared" si="22"/>
        <v>0</v>
      </c>
      <c r="J97" s="61">
        <f>SUM(J99)</f>
        <v>0</v>
      </c>
      <c r="K97" s="61">
        <f>SUM(K99)</f>
        <v>0</v>
      </c>
      <c r="L97" s="93">
        <f t="shared" si="16"/>
        <v>3094.1</v>
      </c>
      <c r="M97" s="61">
        <f>SUM(M99)</f>
        <v>3094.1</v>
      </c>
      <c r="N97" s="61">
        <f t="shared" si="18"/>
        <v>0</v>
      </c>
      <c r="O97" s="61">
        <f>SUM(O99)</f>
        <v>0</v>
      </c>
      <c r="P97" s="61">
        <f>SUM(P99)</f>
        <v>0</v>
      </c>
      <c r="Q97" s="93">
        <f t="shared" si="20"/>
        <v>3094.1</v>
      </c>
    </row>
    <row r="98" spans="1:17" ht="63">
      <c r="A98" s="86"/>
      <c r="B98" s="29" t="s">
        <v>247</v>
      </c>
      <c r="C98" s="53">
        <v>992</v>
      </c>
      <c r="D98" s="91" t="s">
        <v>106</v>
      </c>
      <c r="E98" s="91" t="s">
        <v>115</v>
      </c>
      <c r="F98" s="91" t="s">
        <v>248</v>
      </c>
      <c r="G98" s="92"/>
      <c r="H98" s="61">
        <f>SUM(H99)</f>
        <v>3094.1</v>
      </c>
      <c r="I98" s="61">
        <f t="shared" si="22"/>
        <v>0</v>
      </c>
      <c r="J98" s="61">
        <f>SUM(J99)</f>
        <v>0</v>
      </c>
      <c r="K98" s="61">
        <f>SUM(K99)</f>
        <v>0</v>
      </c>
      <c r="L98" s="93">
        <f t="shared" si="16"/>
        <v>3094.1</v>
      </c>
      <c r="M98" s="61">
        <f>SUM(M99)</f>
        <v>3094.1</v>
      </c>
      <c r="N98" s="61">
        <f t="shared" si="18"/>
        <v>0</v>
      </c>
      <c r="O98" s="61">
        <f>SUM(O99)</f>
        <v>0</v>
      </c>
      <c r="P98" s="61">
        <f>SUM(P99)</f>
        <v>0</v>
      </c>
      <c r="Q98" s="93">
        <f t="shared" si="20"/>
        <v>3094.1</v>
      </c>
    </row>
    <row r="99" spans="1:17" ht="47.25">
      <c r="A99" s="86"/>
      <c r="B99" s="29" t="s">
        <v>148</v>
      </c>
      <c r="C99" s="53">
        <v>992</v>
      </c>
      <c r="D99" s="91" t="s">
        <v>106</v>
      </c>
      <c r="E99" s="91" t="s">
        <v>115</v>
      </c>
      <c r="F99" s="91" t="s">
        <v>249</v>
      </c>
      <c r="G99" s="92"/>
      <c r="H99" s="61">
        <f>SUM(H100)</f>
        <v>3094.1</v>
      </c>
      <c r="I99" s="61">
        <f t="shared" si="22"/>
        <v>0</v>
      </c>
      <c r="J99" s="61">
        <f>SUM(J100)</f>
        <v>0</v>
      </c>
      <c r="K99" s="61">
        <f>SUM(K100)</f>
        <v>0</v>
      </c>
      <c r="L99" s="93">
        <f t="shared" si="16"/>
        <v>3094.1</v>
      </c>
      <c r="M99" s="61">
        <f>SUM(M100)</f>
        <v>3094.1</v>
      </c>
      <c r="N99" s="61">
        <f t="shared" si="18"/>
        <v>0</v>
      </c>
      <c r="O99" s="61">
        <f>SUM(O100)</f>
        <v>0</v>
      </c>
      <c r="P99" s="61">
        <f>SUM(P100)</f>
        <v>0</v>
      </c>
      <c r="Q99" s="93">
        <f t="shared" si="20"/>
        <v>3094.1</v>
      </c>
    </row>
    <row r="100" spans="1:17" ht="15.75">
      <c r="A100" s="86"/>
      <c r="B100" s="34" t="s">
        <v>90</v>
      </c>
      <c r="C100" s="53">
        <v>992</v>
      </c>
      <c r="D100" s="91" t="s">
        <v>106</v>
      </c>
      <c r="E100" s="91" t="s">
        <v>115</v>
      </c>
      <c r="F100" s="91" t="s">
        <v>249</v>
      </c>
      <c r="G100" s="92" t="s">
        <v>89</v>
      </c>
      <c r="H100" s="61">
        <v>3094.1</v>
      </c>
      <c r="I100" s="61">
        <f t="shared" si="22"/>
        <v>0</v>
      </c>
      <c r="J100" s="93">
        <v>0</v>
      </c>
      <c r="K100" s="93">
        <v>0</v>
      </c>
      <c r="L100" s="93">
        <f t="shared" si="16"/>
        <v>3094.1</v>
      </c>
      <c r="M100" s="61">
        <v>3094.1</v>
      </c>
      <c r="N100" s="61">
        <f t="shared" si="18"/>
        <v>0</v>
      </c>
      <c r="O100" s="93">
        <v>0</v>
      </c>
      <c r="P100" s="93">
        <v>0</v>
      </c>
      <c r="Q100" s="93">
        <f t="shared" si="20"/>
        <v>3094.1</v>
      </c>
    </row>
    <row r="101" spans="1:17" ht="63">
      <c r="A101" s="86"/>
      <c r="B101" s="29" t="s">
        <v>53</v>
      </c>
      <c r="C101" s="53">
        <v>992</v>
      </c>
      <c r="D101" s="91" t="s">
        <v>106</v>
      </c>
      <c r="E101" s="91" t="s">
        <v>128</v>
      </c>
      <c r="F101" s="91"/>
      <c r="G101" s="92"/>
      <c r="H101" s="61">
        <f>SUM(H102+H115)</f>
        <v>659.8</v>
      </c>
      <c r="I101" s="61">
        <f t="shared" si="22"/>
        <v>0</v>
      </c>
      <c r="J101" s="61">
        <f>SUM(J102+J115)</f>
        <v>0</v>
      </c>
      <c r="K101" s="61">
        <f>SUM(K102+K115)</f>
        <v>0</v>
      </c>
      <c r="L101" s="61">
        <f>SUM(H101+I101)</f>
        <v>659.8</v>
      </c>
      <c r="M101" s="61">
        <f>SUM(M102+M115)</f>
        <v>828.3</v>
      </c>
      <c r="N101" s="61">
        <f t="shared" si="18"/>
        <v>0</v>
      </c>
      <c r="O101" s="61">
        <f>SUM(O102+O115)</f>
        <v>0</v>
      </c>
      <c r="P101" s="61">
        <f>SUM(P102+P115)</f>
        <v>0</v>
      </c>
      <c r="Q101" s="61">
        <f>SUM(M101+N101)</f>
        <v>828.3</v>
      </c>
    </row>
    <row r="102" spans="1:17" ht="47.25">
      <c r="A102" s="86"/>
      <c r="B102" s="29" t="s">
        <v>49</v>
      </c>
      <c r="C102" s="53">
        <v>992</v>
      </c>
      <c r="D102" s="91" t="s">
        <v>106</v>
      </c>
      <c r="E102" s="91" t="s">
        <v>128</v>
      </c>
      <c r="F102" s="91" t="s">
        <v>238</v>
      </c>
      <c r="G102" s="92"/>
      <c r="H102" s="61">
        <f>SUM(H103+H107+H111)</f>
        <v>639.8</v>
      </c>
      <c r="I102" s="61">
        <f t="shared" si="22"/>
        <v>0</v>
      </c>
      <c r="J102" s="61">
        <f>SUM(J103+J107+J111)</f>
        <v>0</v>
      </c>
      <c r="K102" s="61">
        <f>SUM(K103+K107+K111)</f>
        <v>0</v>
      </c>
      <c r="L102" s="61">
        <f>SUM(H102+I102)</f>
        <v>639.8</v>
      </c>
      <c r="M102" s="61">
        <f>SUM(M103+M107+M111)</f>
        <v>808.3</v>
      </c>
      <c r="N102" s="61">
        <f t="shared" si="18"/>
        <v>0</v>
      </c>
      <c r="O102" s="61">
        <f>SUM(O103+O107+O111)</f>
        <v>0</v>
      </c>
      <c r="P102" s="61">
        <f>SUM(P103+P107+P111)</f>
        <v>0</v>
      </c>
      <c r="Q102" s="61">
        <f>SUM(M102+N102)</f>
        <v>808.3</v>
      </c>
    </row>
    <row r="103" spans="1:17" ht="63">
      <c r="A103" s="86"/>
      <c r="B103" s="29" t="s">
        <v>2</v>
      </c>
      <c r="C103" s="53">
        <v>992</v>
      </c>
      <c r="D103" s="91" t="s">
        <v>106</v>
      </c>
      <c r="E103" s="91" t="s">
        <v>128</v>
      </c>
      <c r="F103" s="91" t="s">
        <v>253</v>
      </c>
      <c r="G103" s="92"/>
      <c r="H103" s="61">
        <f>SUM(H105)</f>
        <v>50</v>
      </c>
      <c r="I103" s="61">
        <f t="shared" si="22"/>
        <v>0</v>
      </c>
      <c r="J103" s="61">
        <f>SUM(J105)</f>
        <v>0</v>
      </c>
      <c r="K103" s="61">
        <f>SUM(K105)</f>
        <v>0</v>
      </c>
      <c r="L103" s="61">
        <f>SUM(L105)</f>
        <v>50</v>
      </c>
      <c r="M103" s="61">
        <f>SUM(M105)</f>
        <v>50</v>
      </c>
      <c r="N103" s="61">
        <f t="shared" si="18"/>
        <v>0</v>
      </c>
      <c r="O103" s="61">
        <f>SUM(O105)</f>
        <v>0</v>
      </c>
      <c r="P103" s="61">
        <f>SUM(P105)</f>
        <v>0</v>
      </c>
      <c r="Q103" s="61">
        <f>SUM(Q105)</f>
        <v>50</v>
      </c>
    </row>
    <row r="104" spans="1:17" ht="63">
      <c r="A104" s="86"/>
      <c r="B104" s="29" t="s">
        <v>254</v>
      </c>
      <c r="C104" s="53">
        <v>992</v>
      </c>
      <c r="D104" s="91" t="s">
        <v>106</v>
      </c>
      <c r="E104" s="91" t="s">
        <v>128</v>
      </c>
      <c r="F104" s="91" t="s">
        <v>255</v>
      </c>
      <c r="G104" s="92"/>
      <c r="H104" s="61">
        <f>SUM(H105)</f>
        <v>50</v>
      </c>
      <c r="I104" s="61">
        <f>SUM(J104+K104)</f>
        <v>0</v>
      </c>
      <c r="J104" s="61">
        <f>SUM(J105)</f>
        <v>0</v>
      </c>
      <c r="K104" s="61">
        <f>SUM(K105)</f>
        <v>0</v>
      </c>
      <c r="L104" s="93">
        <f>SUM(H104+I104)</f>
        <v>50</v>
      </c>
      <c r="M104" s="61">
        <f>SUM(M105)</f>
        <v>50</v>
      </c>
      <c r="N104" s="61">
        <f t="shared" si="18"/>
        <v>0</v>
      </c>
      <c r="O104" s="61">
        <f>SUM(O105)</f>
        <v>0</v>
      </c>
      <c r="P104" s="61">
        <f>SUM(P105)</f>
        <v>0</v>
      </c>
      <c r="Q104" s="93">
        <f>SUM(M104+N104)</f>
        <v>50</v>
      </c>
    </row>
    <row r="105" spans="1:17" ht="63">
      <c r="A105" s="86"/>
      <c r="B105" s="29" t="s">
        <v>466</v>
      </c>
      <c r="C105" s="53">
        <v>992</v>
      </c>
      <c r="D105" s="91" t="s">
        <v>106</v>
      </c>
      <c r="E105" s="91" t="s">
        <v>128</v>
      </c>
      <c r="F105" s="91" t="s">
        <v>256</v>
      </c>
      <c r="G105" s="92"/>
      <c r="H105" s="61">
        <f>SUM(H106)</f>
        <v>50</v>
      </c>
      <c r="I105" s="61">
        <f t="shared" si="22"/>
        <v>0</v>
      </c>
      <c r="J105" s="61">
        <f>SUM(J106)</f>
        <v>0</v>
      </c>
      <c r="K105" s="61">
        <f>SUM(K106)</f>
        <v>0</v>
      </c>
      <c r="L105" s="93">
        <f>SUM(H105+I105)</f>
        <v>50</v>
      </c>
      <c r="M105" s="61">
        <f>SUM(M106)</f>
        <v>50</v>
      </c>
      <c r="N105" s="61">
        <f t="shared" si="18"/>
        <v>0</v>
      </c>
      <c r="O105" s="61">
        <f>SUM(O106)</f>
        <v>0</v>
      </c>
      <c r="P105" s="61">
        <f>SUM(P106)</f>
        <v>0</v>
      </c>
      <c r="Q105" s="93">
        <f>SUM(M105+N105)</f>
        <v>50</v>
      </c>
    </row>
    <row r="106" spans="1:17" ht="63">
      <c r="A106" s="86"/>
      <c r="B106" s="29" t="s">
        <v>9</v>
      </c>
      <c r="C106" s="53">
        <v>992</v>
      </c>
      <c r="D106" s="91" t="s">
        <v>106</v>
      </c>
      <c r="E106" s="91" t="s">
        <v>128</v>
      </c>
      <c r="F106" s="91" t="s">
        <v>256</v>
      </c>
      <c r="G106" s="92" t="s">
        <v>83</v>
      </c>
      <c r="H106" s="61">
        <v>50</v>
      </c>
      <c r="I106" s="61">
        <f t="shared" si="22"/>
        <v>0</v>
      </c>
      <c r="J106" s="93">
        <v>0</v>
      </c>
      <c r="K106" s="93">
        <v>0</v>
      </c>
      <c r="L106" s="93">
        <f>SUM(H106+I106)</f>
        <v>50</v>
      </c>
      <c r="M106" s="61">
        <v>50</v>
      </c>
      <c r="N106" s="61">
        <f t="shared" si="18"/>
        <v>0</v>
      </c>
      <c r="O106" s="93">
        <v>0</v>
      </c>
      <c r="P106" s="93">
        <v>0</v>
      </c>
      <c r="Q106" s="93">
        <f>SUM(M106+N106)</f>
        <v>50</v>
      </c>
    </row>
    <row r="107" spans="1:17" ht="31.5">
      <c r="A107" s="86"/>
      <c r="B107" s="29" t="s">
        <v>0</v>
      </c>
      <c r="C107" s="53">
        <v>992</v>
      </c>
      <c r="D107" s="91" t="s">
        <v>106</v>
      </c>
      <c r="E107" s="91" t="s">
        <v>128</v>
      </c>
      <c r="F107" s="91" t="s">
        <v>257</v>
      </c>
      <c r="G107" s="92"/>
      <c r="H107" s="61">
        <f>SUM(H109)</f>
        <v>539.8</v>
      </c>
      <c r="I107" s="61">
        <f t="shared" si="22"/>
        <v>0</v>
      </c>
      <c r="J107" s="61">
        <f>SUM(J109)</f>
        <v>0</v>
      </c>
      <c r="K107" s="61">
        <f>SUM(K109)</f>
        <v>0</v>
      </c>
      <c r="L107" s="61">
        <f>SUM(L109)</f>
        <v>539.8</v>
      </c>
      <c r="M107" s="61">
        <f>SUM(M109)</f>
        <v>708.3</v>
      </c>
      <c r="N107" s="61">
        <f t="shared" si="18"/>
        <v>0</v>
      </c>
      <c r="O107" s="61">
        <f>SUM(O109)</f>
        <v>0</v>
      </c>
      <c r="P107" s="61">
        <f>SUM(P109)</f>
        <v>0</v>
      </c>
      <c r="Q107" s="61">
        <f>SUM(Q109)</f>
        <v>708.3</v>
      </c>
    </row>
    <row r="108" spans="1:17" ht="47.25">
      <c r="A108" s="86"/>
      <c r="B108" s="29" t="s">
        <v>671</v>
      </c>
      <c r="C108" s="53">
        <v>992</v>
      </c>
      <c r="D108" s="91" t="s">
        <v>106</v>
      </c>
      <c r="E108" s="91" t="s">
        <v>128</v>
      </c>
      <c r="F108" s="91" t="s">
        <v>259</v>
      </c>
      <c r="G108" s="92"/>
      <c r="H108" s="61">
        <f>SUM(H109)</f>
        <v>539.8</v>
      </c>
      <c r="I108" s="61">
        <f>SUM(J108+K108)</f>
        <v>0</v>
      </c>
      <c r="J108" s="61">
        <f>SUM(J109)</f>
        <v>0</v>
      </c>
      <c r="K108" s="61">
        <f>SUM(K109)</f>
        <v>0</v>
      </c>
      <c r="L108" s="93">
        <f aca="true" t="shared" si="25" ref="L108:L114">SUM(H108+I108)</f>
        <v>539.8</v>
      </c>
      <c r="M108" s="61">
        <f>SUM(M109)</f>
        <v>708.3</v>
      </c>
      <c r="N108" s="61">
        <f t="shared" si="18"/>
        <v>0</v>
      </c>
      <c r="O108" s="61">
        <f>SUM(O109)</f>
        <v>0</v>
      </c>
      <c r="P108" s="61">
        <f>SUM(P109)</f>
        <v>0</v>
      </c>
      <c r="Q108" s="93">
        <f aca="true" t="shared" si="26" ref="Q108:Q114">SUM(M108+N108)</f>
        <v>708.3</v>
      </c>
    </row>
    <row r="109" spans="1:17" ht="31.5">
      <c r="A109" s="86"/>
      <c r="B109" s="29" t="s">
        <v>1</v>
      </c>
      <c r="C109" s="53">
        <v>992</v>
      </c>
      <c r="D109" s="91" t="s">
        <v>106</v>
      </c>
      <c r="E109" s="91" t="s">
        <v>128</v>
      </c>
      <c r="F109" s="91" t="s">
        <v>260</v>
      </c>
      <c r="G109" s="92"/>
      <c r="H109" s="61">
        <f>SUM(H110)</f>
        <v>539.8</v>
      </c>
      <c r="I109" s="61">
        <f t="shared" si="22"/>
        <v>0</v>
      </c>
      <c r="J109" s="61">
        <f>SUM(J110)</f>
        <v>0</v>
      </c>
      <c r="K109" s="61">
        <f>SUM(K110)</f>
        <v>0</v>
      </c>
      <c r="L109" s="93">
        <f t="shared" si="25"/>
        <v>539.8</v>
      </c>
      <c r="M109" s="61">
        <f>SUM(M110)</f>
        <v>708.3</v>
      </c>
      <c r="N109" s="61">
        <f t="shared" si="18"/>
        <v>0</v>
      </c>
      <c r="O109" s="61">
        <f>SUM(O110)</f>
        <v>0</v>
      </c>
      <c r="P109" s="61">
        <f>SUM(P110)</f>
        <v>0</v>
      </c>
      <c r="Q109" s="93">
        <f t="shared" si="26"/>
        <v>708.3</v>
      </c>
    </row>
    <row r="110" spans="1:17" ht="63">
      <c r="A110" s="86"/>
      <c r="B110" s="29" t="s">
        <v>9</v>
      </c>
      <c r="C110" s="53">
        <v>992</v>
      </c>
      <c r="D110" s="91" t="s">
        <v>106</v>
      </c>
      <c r="E110" s="91" t="s">
        <v>128</v>
      </c>
      <c r="F110" s="91" t="s">
        <v>260</v>
      </c>
      <c r="G110" s="92" t="s">
        <v>83</v>
      </c>
      <c r="H110" s="61">
        <v>539.8</v>
      </c>
      <c r="I110" s="61">
        <f t="shared" si="22"/>
        <v>0</v>
      </c>
      <c r="J110" s="93">
        <v>0</v>
      </c>
      <c r="K110" s="93">
        <v>0</v>
      </c>
      <c r="L110" s="93">
        <f t="shared" si="25"/>
        <v>539.8</v>
      </c>
      <c r="M110" s="61">
        <v>708.3</v>
      </c>
      <c r="N110" s="61">
        <f t="shared" si="18"/>
        <v>0</v>
      </c>
      <c r="O110" s="93">
        <v>0</v>
      </c>
      <c r="P110" s="93">
        <v>0</v>
      </c>
      <c r="Q110" s="93">
        <f t="shared" si="26"/>
        <v>708.3</v>
      </c>
    </row>
    <row r="111" spans="1:17" ht="31.5">
      <c r="A111" s="86"/>
      <c r="B111" s="29" t="s">
        <v>94</v>
      </c>
      <c r="C111" s="53">
        <v>992</v>
      </c>
      <c r="D111" s="91" t="s">
        <v>106</v>
      </c>
      <c r="E111" s="91" t="s">
        <v>128</v>
      </c>
      <c r="F111" s="91" t="s">
        <v>261</v>
      </c>
      <c r="G111" s="92"/>
      <c r="H111" s="61">
        <f>SUM(H113)</f>
        <v>50</v>
      </c>
      <c r="I111" s="61">
        <f t="shared" si="22"/>
        <v>0</v>
      </c>
      <c r="J111" s="61">
        <f>SUM(J113)</f>
        <v>0</v>
      </c>
      <c r="K111" s="61">
        <f>SUM(K113)</f>
        <v>0</v>
      </c>
      <c r="L111" s="93">
        <f t="shared" si="25"/>
        <v>50</v>
      </c>
      <c r="M111" s="61">
        <f>SUM(M113)</f>
        <v>50</v>
      </c>
      <c r="N111" s="61">
        <f t="shared" si="18"/>
        <v>0</v>
      </c>
      <c r="O111" s="61">
        <f>SUM(O113)</f>
        <v>0</v>
      </c>
      <c r="P111" s="61">
        <f>SUM(P113)</f>
        <v>0</v>
      </c>
      <c r="Q111" s="93">
        <f t="shared" si="26"/>
        <v>50</v>
      </c>
    </row>
    <row r="112" spans="1:17" ht="47.25">
      <c r="A112" s="86"/>
      <c r="B112" s="29" t="s">
        <v>262</v>
      </c>
      <c r="C112" s="53">
        <v>992</v>
      </c>
      <c r="D112" s="91" t="s">
        <v>106</v>
      </c>
      <c r="E112" s="91" t="s">
        <v>128</v>
      </c>
      <c r="F112" s="91" t="s">
        <v>263</v>
      </c>
      <c r="G112" s="92"/>
      <c r="H112" s="61">
        <f>SUM(H113)</f>
        <v>50</v>
      </c>
      <c r="I112" s="61">
        <f>SUM(J112+K112)</f>
        <v>0</v>
      </c>
      <c r="J112" s="61">
        <f>SUM(J113)</f>
        <v>0</v>
      </c>
      <c r="K112" s="61">
        <f>SUM(K113)</f>
        <v>0</v>
      </c>
      <c r="L112" s="93">
        <f t="shared" si="25"/>
        <v>50</v>
      </c>
      <c r="M112" s="61">
        <f>SUM(M113)</f>
        <v>50</v>
      </c>
      <c r="N112" s="61">
        <f t="shared" si="18"/>
        <v>0</v>
      </c>
      <c r="O112" s="61">
        <f>SUM(O113)</f>
        <v>0</v>
      </c>
      <c r="P112" s="61">
        <f>SUM(P113)</f>
        <v>0</v>
      </c>
      <c r="Q112" s="93">
        <f t="shared" si="26"/>
        <v>50</v>
      </c>
    </row>
    <row r="113" spans="1:17" ht="47.25">
      <c r="A113" s="86"/>
      <c r="B113" s="29" t="s">
        <v>264</v>
      </c>
      <c r="C113" s="53">
        <v>992</v>
      </c>
      <c r="D113" s="91" t="s">
        <v>106</v>
      </c>
      <c r="E113" s="91" t="s">
        <v>128</v>
      </c>
      <c r="F113" s="91" t="s">
        <v>265</v>
      </c>
      <c r="G113" s="92"/>
      <c r="H113" s="61">
        <f>SUM(H114)</f>
        <v>50</v>
      </c>
      <c r="I113" s="61">
        <f t="shared" si="22"/>
        <v>0</v>
      </c>
      <c r="J113" s="61">
        <f>SUM(J114)</f>
        <v>0</v>
      </c>
      <c r="K113" s="61">
        <f>SUM(K114)</f>
        <v>0</v>
      </c>
      <c r="L113" s="93">
        <f t="shared" si="25"/>
        <v>50</v>
      </c>
      <c r="M113" s="61">
        <f>SUM(M114)</f>
        <v>50</v>
      </c>
      <c r="N113" s="61">
        <f t="shared" si="18"/>
        <v>0</v>
      </c>
      <c r="O113" s="61">
        <f>SUM(O114)</f>
        <v>0</v>
      </c>
      <c r="P113" s="61">
        <f>SUM(P114)</f>
        <v>0</v>
      </c>
      <c r="Q113" s="93">
        <f t="shared" si="26"/>
        <v>50</v>
      </c>
    </row>
    <row r="114" spans="1:17" ht="47.25">
      <c r="A114" s="86"/>
      <c r="B114" s="29" t="s">
        <v>657</v>
      </c>
      <c r="C114" s="53">
        <v>992</v>
      </c>
      <c r="D114" s="91" t="s">
        <v>106</v>
      </c>
      <c r="E114" s="91" t="s">
        <v>128</v>
      </c>
      <c r="F114" s="91" t="s">
        <v>265</v>
      </c>
      <c r="G114" s="92" t="s">
        <v>83</v>
      </c>
      <c r="H114" s="61">
        <v>50</v>
      </c>
      <c r="I114" s="61">
        <f t="shared" si="22"/>
        <v>0</v>
      </c>
      <c r="J114" s="93">
        <v>0</v>
      </c>
      <c r="K114" s="93">
        <v>0</v>
      </c>
      <c r="L114" s="93">
        <f t="shared" si="25"/>
        <v>50</v>
      </c>
      <c r="M114" s="61">
        <v>50</v>
      </c>
      <c r="N114" s="61">
        <f t="shared" si="18"/>
        <v>0</v>
      </c>
      <c r="O114" s="93">
        <v>0</v>
      </c>
      <c r="P114" s="93">
        <v>0</v>
      </c>
      <c r="Q114" s="93">
        <f t="shared" si="26"/>
        <v>50</v>
      </c>
    </row>
    <row r="115" spans="1:17" ht="31.5">
      <c r="A115" s="86"/>
      <c r="B115" s="29" t="s">
        <v>365</v>
      </c>
      <c r="C115" s="53">
        <v>992</v>
      </c>
      <c r="D115" s="91" t="s">
        <v>106</v>
      </c>
      <c r="E115" s="91" t="s">
        <v>128</v>
      </c>
      <c r="F115" s="91" t="s">
        <v>266</v>
      </c>
      <c r="G115" s="92"/>
      <c r="H115" s="61">
        <f>SUM(H116)</f>
        <v>20</v>
      </c>
      <c r="I115" s="61">
        <f aca="true" t="shared" si="27" ref="I115:Q115">SUM(I116)</f>
        <v>0</v>
      </c>
      <c r="J115" s="61">
        <f t="shared" si="27"/>
        <v>0</v>
      </c>
      <c r="K115" s="61">
        <f t="shared" si="27"/>
        <v>0</v>
      </c>
      <c r="L115" s="61">
        <f t="shared" si="27"/>
        <v>20</v>
      </c>
      <c r="M115" s="61">
        <f t="shared" si="27"/>
        <v>20</v>
      </c>
      <c r="N115" s="61">
        <f t="shared" si="27"/>
        <v>0</v>
      </c>
      <c r="O115" s="61">
        <f t="shared" si="27"/>
        <v>0</v>
      </c>
      <c r="P115" s="61">
        <f t="shared" si="27"/>
        <v>0</v>
      </c>
      <c r="Q115" s="61">
        <f t="shared" si="27"/>
        <v>20</v>
      </c>
    </row>
    <row r="116" spans="1:17" ht="63">
      <c r="A116" s="86"/>
      <c r="B116" s="29" t="s">
        <v>368</v>
      </c>
      <c r="C116" s="53">
        <v>992</v>
      </c>
      <c r="D116" s="91" t="s">
        <v>106</v>
      </c>
      <c r="E116" s="91" t="s">
        <v>128</v>
      </c>
      <c r="F116" s="91" t="s">
        <v>267</v>
      </c>
      <c r="G116" s="92"/>
      <c r="H116" s="61">
        <f>SUM(H117)</f>
        <v>20</v>
      </c>
      <c r="I116" s="61">
        <f>SUM(I117)</f>
        <v>0</v>
      </c>
      <c r="J116" s="61">
        <f aca="true" t="shared" si="28" ref="J116:Q118">SUM(J117)</f>
        <v>0</v>
      </c>
      <c r="K116" s="61">
        <f t="shared" si="28"/>
        <v>0</v>
      </c>
      <c r="L116" s="61">
        <f t="shared" si="28"/>
        <v>20</v>
      </c>
      <c r="M116" s="61">
        <f t="shared" si="28"/>
        <v>20</v>
      </c>
      <c r="N116" s="61">
        <f t="shared" si="28"/>
        <v>0</v>
      </c>
      <c r="O116" s="61">
        <f t="shared" si="28"/>
        <v>0</v>
      </c>
      <c r="P116" s="61">
        <f t="shared" si="28"/>
        <v>0</v>
      </c>
      <c r="Q116" s="61">
        <f t="shared" si="28"/>
        <v>20</v>
      </c>
    </row>
    <row r="117" spans="1:17" ht="204.75">
      <c r="A117" s="86"/>
      <c r="B117" s="29" t="s">
        <v>672</v>
      </c>
      <c r="C117" s="53">
        <v>992</v>
      </c>
      <c r="D117" s="91" t="s">
        <v>106</v>
      </c>
      <c r="E117" s="91" t="s">
        <v>128</v>
      </c>
      <c r="F117" s="91" t="s">
        <v>269</v>
      </c>
      <c r="G117" s="92"/>
      <c r="H117" s="61">
        <v>20</v>
      </c>
      <c r="I117" s="61">
        <f>SUM(J117+K117)</f>
        <v>0</v>
      </c>
      <c r="J117" s="61">
        <f t="shared" si="28"/>
        <v>0</v>
      </c>
      <c r="K117" s="61">
        <f t="shared" si="28"/>
        <v>0</v>
      </c>
      <c r="L117" s="93">
        <f>SUM(H117+I117)</f>
        <v>20</v>
      </c>
      <c r="M117" s="61">
        <v>20</v>
      </c>
      <c r="N117" s="61">
        <f t="shared" si="18"/>
        <v>0</v>
      </c>
      <c r="O117" s="61">
        <f t="shared" si="28"/>
        <v>0</v>
      </c>
      <c r="P117" s="61">
        <f t="shared" si="28"/>
        <v>0</v>
      </c>
      <c r="Q117" s="93">
        <f>SUM(M117+N117)</f>
        <v>20</v>
      </c>
    </row>
    <row r="118" spans="1:17" ht="31.5">
      <c r="A118" s="86"/>
      <c r="B118" s="29" t="s">
        <v>195</v>
      </c>
      <c r="C118" s="53">
        <v>992</v>
      </c>
      <c r="D118" s="91" t="s">
        <v>106</v>
      </c>
      <c r="E118" s="91" t="s">
        <v>128</v>
      </c>
      <c r="F118" s="91" t="s">
        <v>294</v>
      </c>
      <c r="G118" s="92"/>
      <c r="H118" s="61">
        <f>SUM(H119)</f>
        <v>20</v>
      </c>
      <c r="I118" s="61">
        <f t="shared" si="22"/>
        <v>0</v>
      </c>
      <c r="J118" s="61">
        <f t="shared" si="28"/>
        <v>0</v>
      </c>
      <c r="K118" s="61">
        <f t="shared" si="28"/>
        <v>0</v>
      </c>
      <c r="L118" s="93">
        <f>SUM(H118+I118)</f>
        <v>20</v>
      </c>
      <c r="M118" s="61">
        <f>SUM(M119)</f>
        <v>20</v>
      </c>
      <c r="N118" s="61">
        <f t="shared" si="18"/>
        <v>0</v>
      </c>
      <c r="O118" s="61">
        <f t="shared" si="28"/>
        <v>0</v>
      </c>
      <c r="P118" s="61">
        <f t="shared" si="28"/>
        <v>0</v>
      </c>
      <c r="Q118" s="93">
        <f>SUM(M118+N118)</f>
        <v>20</v>
      </c>
    </row>
    <row r="119" spans="1:17" ht="47.25">
      <c r="A119" s="86"/>
      <c r="B119" s="29" t="s">
        <v>657</v>
      </c>
      <c r="C119" s="53">
        <v>992</v>
      </c>
      <c r="D119" s="91" t="s">
        <v>106</v>
      </c>
      <c r="E119" s="91" t="s">
        <v>128</v>
      </c>
      <c r="F119" s="91" t="s">
        <v>294</v>
      </c>
      <c r="G119" s="92" t="s">
        <v>83</v>
      </c>
      <c r="H119" s="61">
        <v>20</v>
      </c>
      <c r="I119" s="61">
        <f t="shared" si="22"/>
        <v>0</v>
      </c>
      <c r="J119" s="93">
        <v>0</v>
      </c>
      <c r="K119" s="93">
        <v>0</v>
      </c>
      <c r="L119" s="93">
        <f>SUM(H119+I119)</f>
        <v>20</v>
      </c>
      <c r="M119" s="61">
        <v>20</v>
      </c>
      <c r="N119" s="61">
        <f t="shared" si="18"/>
        <v>0</v>
      </c>
      <c r="O119" s="93">
        <v>0</v>
      </c>
      <c r="P119" s="93">
        <v>0</v>
      </c>
      <c r="Q119" s="93">
        <f>SUM(M119+N119)</f>
        <v>20</v>
      </c>
    </row>
    <row r="120" spans="1:17" ht="15.75">
      <c r="A120" s="83" t="s">
        <v>123</v>
      </c>
      <c r="B120" s="27" t="s">
        <v>137</v>
      </c>
      <c r="C120" s="49">
        <v>992</v>
      </c>
      <c r="D120" s="88" t="s">
        <v>104</v>
      </c>
      <c r="E120" s="91"/>
      <c r="F120" s="88"/>
      <c r="G120" s="92"/>
      <c r="H120" s="85">
        <f aca="true" t="shared" si="29" ref="H120:Q120">SUM(H126+H143+H121)</f>
        <v>19602.899999999998</v>
      </c>
      <c r="I120" s="85">
        <f t="shared" si="29"/>
        <v>5906</v>
      </c>
      <c r="J120" s="85">
        <f t="shared" si="29"/>
        <v>5906</v>
      </c>
      <c r="K120" s="85">
        <f t="shared" si="29"/>
        <v>0</v>
      </c>
      <c r="L120" s="85">
        <f t="shared" si="29"/>
        <v>25508.899999999998</v>
      </c>
      <c r="M120" s="85">
        <f t="shared" si="29"/>
        <v>17209.8</v>
      </c>
      <c r="N120" s="85">
        <f t="shared" si="29"/>
        <v>0</v>
      </c>
      <c r="O120" s="85">
        <f t="shared" si="29"/>
        <v>0</v>
      </c>
      <c r="P120" s="85">
        <f t="shared" si="29"/>
        <v>0</v>
      </c>
      <c r="Q120" s="85">
        <f t="shared" si="29"/>
        <v>17209.8</v>
      </c>
    </row>
    <row r="121" spans="1:17" ht="15.75">
      <c r="A121" s="83"/>
      <c r="B121" s="29" t="s">
        <v>270</v>
      </c>
      <c r="C121" s="53">
        <v>992</v>
      </c>
      <c r="D121" s="23" t="s">
        <v>104</v>
      </c>
      <c r="E121" s="23" t="s">
        <v>113</v>
      </c>
      <c r="F121" s="23"/>
      <c r="G121" s="23"/>
      <c r="H121" s="31">
        <f aca="true" t="shared" si="30" ref="H121:Q123">SUM(H122)</f>
        <v>500</v>
      </c>
      <c r="I121" s="31">
        <f t="shared" si="30"/>
        <v>0</v>
      </c>
      <c r="J121" s="31">
        <f t="shared" si="30"/>
        <v>0</v>
      </c>
      <c r="K121" s="31">
        <f t="shared" si="30"/>
        <v>0</v>
      </c>
      <c r="L121" s="31">
        <f t="shared" si="30"/>
        <v>500</v>
      </c>
      <c r="M121" s="31">
        <f t="shared" si="30"/>
        <v>500</v>
      </c>
      <c r="N121" s="31">
        <f t="shared" si="30"/>
        <v>0</v>
      </c>
      <c r="O121" s="31">
        <f t="shared" si="30"/>
        <v>0</v>
      </c>
      <c r="P121" s="31">
        <f t="shared" si="30"/>
        <v>0</v>
      </c>
      <c r="Q121" s="31">
        <f t="shared" si="30"/>
        <v>500</v>
      </c>
    </row>
    <row r="122" spans="1:17" ht="47.25">
      <c r="A122" s="83"/>
      <c r="B122" s="29" t="s">
        <v>271</v>
      </c>
      <c r="C122" s="53">
        <v>992</v>
      </c>
      <c r="D122" s="23" t="s">
        <v>104</v>
      </c>
      <c r="E122" s="23" t="s">
        <v>113</v>
      </c>
      <c r="F122" s="23" t="s">
        <v>28</v>
      </c>
      <c r="G122" s="23"/>
      <c r="H122" s="31">
        <f>SUM(H123)</f>
        <v>500</v>
      </c>
      <c r="I122" s="31">
        <f t="shared" si="30"/>
        <v>0</v>
      </c>
      <c r="J122" s="31">
        <f t="shared" si="30"/>
        <v>0</v>
      </c>
      <c r="K122" s="31">
        <f t="shared" si="30"/>
        <v>0</v>
      </c>
      <c r="L122" s="31">
        <f t="shared" si="30"/>
        <v>500</v>
      </c>
      <c r="M122" s="31">
        <f>SUM(M123)</f>
        <v>500</v>
      </c>
      <c r="N122" s="31">
        <f t="shared" si="30"/>
        <v>0</v>
      </c>
      <c r="O122" s="31">
        <f t="shared" si="30"/>
        <v>0</v>
      </c>
      <c r="P122" s="31">
        <f t="shared" si="30"/>
        <v>0</v>
      </c>
      <c r="Q122" s="31">
        <f t="shared" si="30"/>
        <v>500</v>
      </c>
    </row>
    <row r="123" spans="1:17" ht="31.5">
      <c r="A123" s="83"/>
      <c r="B123" s="29" t="s">
        <v>272</v>
      </c>
      <c r="C123" s="53">
        <v>992</v>
      </c>
      <c r="D123" s="23" t="s">
        <v>104</v>
      </c>
      <c r="E123" s="23" t="s">
        <v>113</v>
      </c>
      <c r="F123" s="23" t="s">
        <v>29</v>
      </c>
      <c r="G123" s="23"/>
      <c r="H123" s="31">
        <f>SUM(H124)</f>
        <v>500</v>
      </c>
      <c r="I123" s="31">
        <f t="shared" si="30"/>
        <v>0</v>
      </c>
      <c r="J123" s="31">
        <f t="shared" si="30"/>
        <v>0</v>
      </c>
      <c r="K123" s="31">
        <f t="shared" si="30"/>
        <v>0</v>
      </c>
      <c r="L123" s="31">
        <f t="shared" si="30"/>
        <v>500</v>
      </c>
      <c r="M123" s="31">
        <f>SUM(M124)</f>
        <v>500</v>
      </c>
      <c r="N123" s="31">
        <f t="shared" si="30"/>
        <v>0</v>
      </c>
      <c r="O123" s="31">
        <f t="shared" si="30"/>
        <v>0</v>
      </c>
      <c r="P123" s="31">
        <f t="shared" si="30"/>
        <v>0</v>
      </c>
      <c r="Q123" s="31">
        <f t="shared" si="30"/>
        <v>500</v>
      </c>
    </row>
    <row r="124" spans="1:17" ht="47.25">
      <c r="A124" s="83"/>
      <c r="B124" s="29" t="s">
        <v>273</v>
      </c>
      <c r="C124" s="53">
        <v>992</v>
      </c>
      <c r="D124" s="23" t="s">
        <v>104</v>
      </c>
      <c r="E124" s="23" t="s">
        <v>113</v>
      </c>
      <c r="F124" s="23" t="s">
        <v>30</v>
      </c>
      <c r="G124" s="23"/>
      <c r="H124" s="31">
        <f>SUM(H125)</f>
        <v>500</v>
      </c>
      <c r="I124" s="31">
        <f>SUM(I125)</f>
        <v>0</v>
      </c>
      <c r="J124" s="31">
        <f>SUM(J125)</f>
        <v>0</v>
      </c>
      <c r="K124" s="31">
        <f>SUM(K125)</f>
        <v>0</v>
      </c>
      <c r="L124" s="12">
        <f>SUM(H124+I124)</f>
        <v>500</v>
      </c>
      <c r="M124" s="31">
        <f>SUM(M125)</f>
        <v>500</v>
      </c>
      <c r="N124" s="31">
        <f>SUM(N125)</f>
        <v>0</v>
      </c>
      <c r="O124" s="31">
        <f>SUM(O125)</f>
        <v>0</v>
      </c>
      <c r="P124" s="31">
        <f>SUM(P125)</f>
        <v>0</v>
      </c>
      <c r="Q124" s="12">
        <f>SUM(M124+N124)</f>
        <v>500</v>
      </c>
    </row>
    <row r="125" spans="1:17" ht="47.25">
      <c r="A125" s="83"/>
      <c r="B125" s="29" t="s">
        <v>657</v>
      </c>
      <c r="C125" s="53">
        <v>992</v>
      </c>
      <c r="D125" s="23" t="s">
        <v>104</v>
      </c>
      <c r="E125" s="23" t="s">
        <v>113</v>
      </c>
      <c r="F125" s="23" t="s">
        <v>30</v>
      </c>
      <c r="G125" s="23" t="s">
        <v>83</v>
      </c>
      <c r="H125" s="31">
        <v>500</v>
      </c>
      <c r="I125" s="12">
        <f>SUM(J125+K125)</f>
        <v>0</v>
      </c>
      <c r="J125" s="12">
        <v>0</v>
      </c>
      <c r="K125" s="12">
        <v>0</v>
      </c>
      <c r="L125" s="12">
        <f>SUM(H125+I125)</f>
        <v>500</v>
      </c>
      <c r="M125" s="31">
        <v>500</v>
      </c>
      <c r="N125" s="12">
        <f>SUM(O125+P125)</f>
        <v>0</v>
      </c>
      <c r="O125" s="12">
        <v>0</v>
      </c>
      <c r="P125" s="12">
        <v>0</v>
      </c>
      <c r="Q125" s="12">
        <f>SUM(M125+N125)</f>
        <v>500</v>
      </c>
    </row>
    <row r="126" spans="1:17" ht="31.5">
      <c r="A126" s="83"/>
      <c r="B126" s="29" t="s">
        <v>60</v>
      </c>
      <c r="C126" s="53">
        <v>992</v>
      </c>
      <c r="D126" s="91" t="s">
        <v>104</v>
      </c>
      <c r="E126" s="91" t="s">
        <v>107</v>
      </c>
      <c r="F126" s="88"/>
      <c r="G126" s="92"/>
      <c r="H126" s="61">
        <f aca="true" t="shared" si="31" ref="H126:Q126">SUM(H127+H140)</f>
        <v>18530.6</v>
      </c>
      <c r="I126" s="61">
        <f t="shared" si="31"/>
        <v>0</v>
      </c>
      <c r="J126" s="61">
        <f t="shared" si="31"/>
        <v>0</v>
      </c>
      <c r="K126" s="61">
        <f t="shared" si="31"/>
        <v>0</v>
      </c>
      <c r="L126" s="61">
        <f t="shared" si="31"/>
        <v>18530.6</v>
      </c>
      <c r="M126" s="61">
        <f t="shared" si="31"/>
        <v>16107.5</v>
      </c>
      <c r="N126" s="61">
        <f t="shared" si="31"/>
        <v>0</v>
      </c>
      <c r="O126" s="61">
        <f t="shared" si="31"/>
        <v>0</v>
      </c>
      <c r="P126" s="61">
        <f t="shared" si="31"/>
        <v>0</v>
      </c>
      <c r="Q126" s="61">
        <f t="shared" si="31"/>
        <v>16107.5</v>
      </c>
    </row>
    <row r="127" spans="1:17" ht="34.5" customHeight="1">
      <c r="A127" s="83"/>
      <c r="B127" s="29" t="s">
        <v>25</v>
      </c>
      <c r="C127" s="53">
        <v>992</v>
      </c>
      <c r="D127" s="91" t="s">
        <v>104</v>
      </c>
      <c r="E127" s="91" t="s">
        <v>107</v>
      </c>
      <c r="F127" s="91" t="s">
        <v>274</v>
      </c>
      <c r="G127" s="92"/>
      <c r="H127" s="61">
        <f aca="true" t="shared" si="32" ref="H127:Q127">SUM(H128+H135)</f>
        <v>6500</v>
      </c>
      <c r="I127" s="61">
        <f t="shared" si="32"/>
        <v>0</v>
      </c>
      <c r="J127" s="61">
        <f t="shared" si="32"/>
        <v>0</v>
      </c>
      <c r="K127" s="61">
        <f t="shared" si="32"/>
        <v>0</v>
      </c>
      <c r="L127" s="61">
        <f t="shared" si="32"/>
        <v>6500</v>
      </c>
      <c r="M127" s="61">
        <f t="shared" si="32"/>
        <v>4076.9</v>
      </c>
      <c r="N127" s="61">
        <f t="shared" si="32"/>
        <v>0</v>
      </c>
      <c r="O127" s="61">
        <f t="shared" si="32"/>
        <v>0</v>
      </c>
      <c r="P127" s="61">
        <f t="shared" si="32"/>
        <v>0</v>
      </c>
      <c r="Q127" s="61">
        <f t="shared" si="32"/>
        <v>4076.9</v>
      </c>
    </row>
    <row r="128" spans="1:17" ht="31.5">
      <c r="A128" s="83"/>
      <c r="B128" s="29" t="s">
        <v>369</v>
      </c>
      <c r="C128" s="53">
        <v>992</v>
      </c>
      <c r="D128" s="91" t="s">
        <v>104</v>
      </c>
      <c r="E128" s="91" t="s">
        <v>107</v>
      </c>
      <c r="F128" s="91" t="s">
        <v>275</v>
      </c>
      <c r="G128" s="92"/>
      <c r="H128" s="61">
        <f>SUM(H132+H129)</f>
        <v>6500</v>
      </c>
      <c r="I128" s="61">
        <f>SUM(I133)</f>
        <v>0</v>
      </c>
      <c r="J128" s="61">
        <f>SUM(J133)</f>
        <v>0</v>
      </c>
      <c r="K128" s="61">
        <f>SUM(K133)</f>
        <v>0</v>
      </c>
      <c r="L128" s="61">
        <f>SUM(I128+H128)</f>
        <v>6500</v>
      </c>
      <c r="M128" s="61">
        <f>SUM(M132+M129)</f>
        <v>4076.9</v>
      </c>
      <c r="N128" s="61">
        <f>SUM(O128+P128)</f>
        <v>0</v>
      </c>
      <c r="O128" s="61">
        <f>SUM(O129)</f>
        <v>0</v>
      </c>
      <c r="P128" s="61">
        <f>SUM(P133)</f>
        <v>0</v>
      </c>
      <c r="Q128" s="61">
        <f>SUM(N128+M128)</f>
        <v>4076.9</v>
      </c>
    </row>
    <row r="129" spans="1:17" ht="63">
      <c r="A129" s="83"/>
      <c r="B129" s="34" t="s">
        <v>276</v>
      </c>
      <c r="C129" s="53">
        <v>992</v>
      </c>
      <c r="D129" s="91" t="s">
        <v>104</v>
      </c>
      <c r="E129" s="91" t="s">
        <v>107</v>
      </c>
      <c r="F129" s="91" t="s">
        <v>277</v>
      </c>
      <c r="G129" s="92"/>
      <c r="H129" s="61">
        <f aca="true" t="shared" si="33" ref="H129:P130">SUM(H130)</f>
        <v>6500</v>
      </c>
      <c r="I129" s="61">
        <f t="shared" si="33"/>
        <v>0</v>
      </c>
      <c r="J129" s="61">
        <f t="shared" si="33"/>
        <v>0</v>
      </c>
      <c r="K129" s="61">
        <f t="shared" si="33"/>
        <v>0</v>
      </c>
      <c r="L129" s="61">
        <f>SUM(H129+I129)</f>
        <v>6500</v>
      </c>
      <c r="M129" s="61">
        <f t="shared" si="33"/>
        <v>4076.9</v>
      </c>
      <c r="N129" s="61">
        <f t="shared" si="33"/>
        <v>0</v>
      </c>
      <c r="O129" s="61">
        <f t="shared" si="33"/>
        <v>0</v>
      </c>
      <c r="P129" s="61">
        <f t="shared" si="33"/>
        <v>0</v>
      </c>
      <c r="Q129" s="61">
        <f>SUM(M129+N129)</f>
        <v>4076.9</v>
      </c>
    </row>
    <row r="130" spans="1:17" ht="47.25">
      <c r="A130" s="83"/>
      <c r="B130" s="29" t="s">
        <v>185</v>
      </c>
      <c r="C130" s="53">
        <v>992</v>
      </c>
      <c r="D130" s="91" t="s">
        <v>104</v>
      </c>
      <c r="E130" s="91" t="s">
        <v>107</v>
      </c>
      <c r="F130" s="91" t="s">
        <v>278</v>
      </c>
      <c r="G130" s="92"/>
      <c r="H130" s="61">
        <f t="shared" si="33"/>
        <v>6500</v>
      </c>
      <c r="I130" s="61">
        <f t="shared" si="33"/>
        <v>0</v>
      </c>
      <c r="J130" s="61">
        <f t="shared" si="33"/>
        <v>0</v>
      </c>
      <c r="K130" s="61">
        <f t="shared" si="33"/>
        <v>0</v>
      </c>
      <c r="L130" s="61">
        <f>SUM(L131)</f>
        <v>6500</v>
      </c>
      <c r="M130" s="61">
        <f t="shared" si="33"/>
        <v>4076.9</v>
      </c>
      <c r="N130" s="61">
        <f t="shared" si="33"/>
        <v>0</v>
      </c>
      <c r="O130" s="61">
        <f t="shared" si="33"/>
        <v>0</v>
      </c>
      <c r="P130" s="61">
        <f t="shared" si="33"/>
        <v>0</v>
      </c>
      <c r="Q130" s="61">
        <f>SUM(Q131)</f>
        <v>4076.9</v>
      </c>
    </row>
    <row r="131" spans="1:17" ht="63">
      <c r="A131" s="83"/>
      <c r="B131" s="29" t="s">
        <v>9</v>
      </c>
      <c r="C131" s="53">
        <v>992</v>
      </c>
      <c r="D131" s="91" t="s">
        <v>104</v>
      </c>
      <c r="E131" s="91" t="s">
        <v>107</v>
      </c>
      <c r="F131" s="91" t="s">
        <v>278</v>
      </c>
      <c r="G131" s="92" t="s">
        <v>83</v>
      </c>
      <c r="H131" s="61">
        <v>6500</v>
      </c>
      <c r="I131" s="61">
        <f>SUM(J131)</f>
        <v>0</v>
      </c>
      <c r="J131" s="61">
        <v>0</v>
      </c>
      <c r="K131" s="61">
        <v>0</v>
      </c>
      <c r="L131" s="93">
        <f>SUM(H131+I131)</f>
        <v>6500</v>
      </c>
      <c r="M131" s="61">
        <v>4076.9</v>
      </c>
      <c r="N131" s="61">
        <f>SUM(O131)</f>
        <v>0</v>
      </c>
      <c r="O131" s="61">
        <v>0</v>
      </c>
      <c r="P131" s="61">
        <v>0</v>
      </c>
      <c r="Q131" s="93">
        <f>SUM(M131+N131)</f>
        <v>4076.9</v>
      </c>
    </row>
    <row r="132" spans="1:17" ht="94.5" hidden="1">
      <c r="A132" s="83"/>
      <c r="B132" s="29" t="s">
        <v>160</v>
      </c>
      <c r="C132" s="53">
        <v>992</v>
      </c>
      <c r="D132" s="91" t="s">
        <v>104</v>
      </c>
      <c r="E132" s="91" t="s">
        <v>107</v>
      </c>
      <c r="F132" s="91" t="s">
        <v>161</v>
      </c>
      <c r="G132" s="92"/>
      <c r="H132" s="61">
        <f>SUM(H133)</f>
        <v>0</v>
      </c>
      <c r="I132" s="61">
        <f>SUM(I133)</f>
        <v>0</v>
      </c>
      <c r="J132" s="61">
        <v>0</v>
      </c>
      <c r="K132" s="61">
        <f>SUM(K133)</f>
        <v>0</v>
      </c>
      <c r="L132" s="61">
        <f>SUM(H132+I132)</f>
        <v>0</v>
      </c>
      <c r="M132" s="61">
        <f>SUM(M133)</f>
        <v>0</v>
      </c>
      <c r="N132" s="61">
        <f>SUM(N133)</f>
        <v>0</v>
      </c>
      <c r="O132" s="61">
        <v>0</v>
      </c>
      <c r="P132" s="61">
        <f>SUM(P133)</f>
        <v>0</v>
      </c>
      <c r="Q132" s="61">
        <f>SUM(M132+N132)</f>
        <v>0</v>
      </c>
    </row>
    <row r="133" spans="1:17" ht="63" hidden="1">
      <c r="A133" s="83"/>
      <c r="B133" s="29" t="s">
        <v>162</v>
      </c>
      <c r="C133" s="53">
        <v>992</v>
      </c>
      <c r="D133" s="91" t="s">
        <v>104</v>
      </c>
      <c r="E133" s="91" t="s">
        <v>107</v>
      </c>
      <c r="F133" s="94" t="s">
        <v>163</v>
      </c>
      <c r="G133" s="92"/>
      <c r="H133" s="61">
        <f>SUM(H134)</f>
        <v>0</v>
      </c>
      <c r="I133" s="61">
        <f>SUM(J133+K133)</f>
        <v>0</v>
      </c>
      <c r="J133" s="61">
        <f>SUM(J134)</f>
        <v>0</v>
      </c>
      <c r="K133" s="61">
        <f>SUM(K134)</f>
        <v>0</v>
      </c>
      <c r="L133" s="61">
        <f>SUM(L134)</f>
        <v>0</v>
      </c>
      <c r="M133" s="61">
        <f>SUM(M134)</f>
        <v>0</v>
      </c>
      <c r="N133" s="61">
        <f>SUM(O133+P133)</f>
        <v>0</v>
      </c>
      <c r="O133" s="61">
        <f>SUM(O134)</f>
        <v>0</v>
      </c>
      <c r="P133" s="61">
        <f>SUM(P134)</f>
        <v>0</v>
      </c>
      <c r="Q133" s="61">
        <f>SUM(Q134)</f>
        <v>0</v>
      </c>
    </row>
    <row r="134" spans="1:17" ht="63" hidden="1">
      <c r="A134" s="83"/>
      <c r="B134" s="29" t="s">
        <v>9</v>
      </c>
      <c r="C134" s="53">
        <v>992</v>
      </c>
      <c r="D134" s="91" t="s">
        <v>104</v>
      </c>
      <c r="E134" s="91" t="s">
        <v>107</v>
      </c>
      <c r="F134" s="94" t="s">
        <v>163</v>
      </c>
      <c r="G134" s="92" t="s">
        <v>83</v>
      </c>
      <c r="H134" s="61">
        <v>0</v>
      </c>
      <c r="I134" s="61">
        <f>SUM(J134+K134)</f>
        <v>0</v>
      </c>
      <c r="J134" s="61">
        <v>0</v>
      </c>
      <c r="K134" s="61">
        <v>0</v>
      </c>
      <c r="L134" s="93">
        <f>SUM(H134+I134)</f>
        <v>0</v>
      </c>
      <c r="M134" s="61">
        <v>0</v>
      </c>
      <c r="N134" s="61">
        <v>0</v>
      </c>
      <c r="O134" s="61">
        <v>0</v>
      </c>
      <c r="P134" s="61">
        <v>0</v>
      </c>
      <c r="Q134" s="93">
        <f>SUM(M134+N134)</f>
        <v>0</v>
      </c>
    </row>
    <row r="135" spans="1:17" ht="0.75" customHeight="1" hidden="1">
      <c r="A135" s="83"/>
      <c r="B135" s="29" t="s">
        <v>155</v>
      </c>
      <c r="C135" s="53">
        <v>992</v>
      </c>
      <c r="D135" s="91" t="s">
        <v>104</v>
      </c>
      <c r="E135" s="91" t="s">
        <v>107</v>
      </c>
      <c r="F135" s="91" t="s">
        <v>281</v>
      </c>
      <c r="G135" s="92"/>
      <c r="H135" s="61">
        <f aca="true" t="shared" si="34" ref="H135:Q136">SUM(H136)</f>
        <v>0</v>
      </c>
      <c r="I135" s="61">
        <f t="shared" si="34"/>
        <v>0</v>
      </c>
      <c r="J135" s="61">
        <f t="shared" si="34"/>
        <v>0</v>
      </c>
      <c r="K135" s="61">
        <f t="shared" si="34"/>
        <v>0</v>
      </c>
      <c r="L135" s="61">
        <f t="shared" si="34"/>
        <v>0</v>
      </c>
      <c r="M135" s="61">
        <f t="shared" si="34"/>
        <v>0</v>
      </c>
      <c r="N135" s="61">
        <f t="shared" si="34"/>
        <v>0</v>
      </c>
      <c r="O135" s="61">
        <f t="shared" si="34"/>
        <v>0</v>
      </c>
      <c r="P135" s="61">
        <f t="shared" si="34"/>
        <v>0</v>
      </c>
      <c r="Q135" s="61">
        <f t="shared" si="34"/>
        <v>0</v>
      </c>
    </row>
    <row r="136" spans="1:17" ht="63" hidden="1">
      <c r="A136" s="83"/>
      <c r="B136" s="29" t="s">
        <v>282</v>
      </c>
      <c r="C136" s="53">
        <v>992</v>
      </c>
      <c r="D136" s="91" t="s">
        <v>104</v>
      </c>
      <c r="E136" s="91" t="s">
        <v>107</v>
      </c>
      <c r="F136" s="91" t="s">
        <v>283</v>
      </c>
      <c r="G136" s="92"/>
      <c r="H136" s="61">
        <f t="shared" si="34"/>
        <v>0</v>
      </c>
      <c r="I136" s="61">
        <f t="shared" si="34"/>
        <v>0</v>
      </c>
      <c r="J136" s="61">
        <f t="shared" si="34"/>
        <v>0</v>
      </c>
      <c r="K136" s="61">
        <f t="shared" si="34"/>
        <v>0</v>
      </c>
      <c r="L136" s="61">
        <f t="shared" si="34"/>
        <v>0</v>
      </c>
      <c r="M136" s="61">
        <f t="shared" si="34"/>
        <v>0</v>
      </c>
      <c r="N136" s="61">
        <f t="shared" si="34"/>
        <v>0</v>
      </c>
      <c r="O136" s="61">
        <f t="shared" si="34"/>
        <v>0</v>
      </c>
      <c r="P136" s="61">
        <f t="shared" si="34"/>
        <v>0</v>
      </c>
      <c r="Q136" s="61">
        <f t="shared" si="34"/>
        <v>0</v>
      </c>
    </row>
    <row r="137" spans="1:17" ht="47.25" hidden="1">
      <c r="A137" s="83"/>
      <c r="B137" s="29" t="s">
        <v>95</v>
      </c>
      <c r="C137" s="53">
        <v>992</v>
      </c>
      <c r="D137" s="91" t="s">
        <v>104</v>
      </c>
      <c r="E137" s="91" t="s">
        <v>107</v>
      </c>
      <c r="F137" s="91" t="s">
        <v>59</v>
      </c>
      <c r="G137" s="92"/>
      <c r="H137" s="61">
        <f>SUM(H138)</f>
        <v>0</v>
      </c>
      <c r="I137" s="61">
        <f>SUM(J137+K137)</f>
        <v>0</v>
      </c>
      <c r="J137" s="61">
        <f>SUM(J138)</f>
        <v>0</v>
      </c>
      <c r="K137" s="61">
        <f>SUM(K138)</f>
        <v>0</v>
      </c>
      <c r="L137" s="61">
        <f>SUM(L138)</f>
        <v>0</v>
      </c>
      <c r="M137" s="61">
        <f>SUM(M138)</f>
        <v>0</v>
      </c>
      <c r="N137" s="61">
        <f>SUM(O137+P137)</f>
        <v>0</v>
      </c>
      <c r="O137" s="61">
        <f>SUM(O138)</f>
        <v>0</v>
      </c>
      <c r="P137" s="61">
        <f>SUM(P138)</f>
        <v>0</v>
      </c>
      <c r="Q137" s="61">
        <f>SUM(Q138)</f>
        <v>0</v>
      </c>
    </row>
    <row r="138" spans="1:17" ht="63" hidden="1">
      <c r="A138" s="83"/>
      <c r="B138" s="29" t="s">
        <v>9</v>
      </c>
      <c r="C138" s="53">
        <v>992</v>
      </c>
      <c r="D138" s="91" t="s">
        <v>104</v>
      </c>
      <c r="E138" s="91" t="s">
        <v>107</v>
      </c>
      <c r="F138" s="91" t="s">
        <v>59</v>
      </c>
      <c r="G138" s="92" t="s">
        <v>83</v>
      </c>
      <c r="H138" s="61">
        <v>0</v>
      </c>
      <c r="I138" s="61">
        <f>SUM(J138+K138)</f>
        <v>0</v>
      </c>
      <c r="J138" s="93">
        <v>0</v>
      </c>
      <c r="K138" s="93">
        <v>0</v>
      </c>
      <c r="L138" s="93">
        <f>SUM(H138+I138)</f>
        <v>0</v>
      </c>
      <c r="M138" s="61">
        <v>0</v>
      </c>
      <c r="N138" s="61">
        <f>SUM(O138+P138)</f>
        <v>0</v>
      </c>
      <c r="O138" s="93">
        <v>0</v>
      </c>
      <c r="P138" s="93">
        <v>0</v>
      </c>
      <c r="Q138" s="93">
        <f>SUM(M138+N138)</f>
        <v>0</v>
      </c>
    </row>
    <row r="139" spans="1:17" ht="63">
      <c r="A139" s="83"/>
      <c r="B139" s="29" t="s">
        <v>661</v>
      </c>
      <c r="C139" s="53">
        <v>992</v>
      </c>
      <c r="D139" s="91" t="s">
        <v>104</v>
      </c>
      <c r="E139" s="91" t="s">
        <v>107</v>
      </c>
      <c r="F139" s="94">
        <v>5100000000</v>
      </c>
      <c r="G139" s="92"/>
      <c r="H139" s="61">
        <f>SUM(H140)</f>
        <v>12030.6</v>
      </c>
      <c r="I139" s="61">
        <f>SUM(J139)</f>
        <v>0</v>
      </c>
      <c r="J139" s="61">
        <v>0</v>
      </c>
      <c r="K139" s="61">
        <v>0</v>
      </c>
      <c r="L139" s="93">
        <f>SUM(L140)</f>
        <v>12030.6</v>
      </c>
      <c r="M139" s="61">
        <f>SUM(M140)</f>
        <v>12030.6</v>
      </c>
      <c r="N139" s="61">
        <f>SUM(O139)</f>
        <v>0</v>
      </c>
      <c r="O139" s="61">
        <v>0</v>
      </c>
      <c r="P139" s="61">
        <v>0</v>
      </c>
      <c r="Q139" s="93">
        <f>SUM(Q140)</f>
        <v>12030.6</v>
      </c>
    </row>
    <row r="140" spans="1:17" ht="110.25">
      <c r="A140" s="83"/>
      <c r="B140" s="29" t="s">
        <v>673</v>
      </c>
      <c r="C140" s="53">
        <v>992</v>
      </c>
      <c r="D140" s="91" t="s">
        <v>104</v>
      </c>
      <c r="E140" s="91" t="s">
        <v>107</v>
      </c>
      <c r="F140" s="91" t="s">
        <v>302</v>
      </c>
      <c r="G140" s="92"/>
      <c r="H140" s="61">
        <f>SUM(H141)</f>
        <v>12030.6</v>
      </c>
      <c r="I140" s="61">
        <f>SUM(J140+K140)</f>
        <v>0</v>
      </c>
      <c r="J140" s="93">
        <f>SUM(J141)</f>
        <v>0</v>
      </c>
      <c r="K140" s="93">
        <f>SUM(K141)</f>
        <v>0</v>
      </c>
      <c r="L140" s="93">
        <f>SUM(H140+I140)</f>
        <v>12030.6</v>
      </c>
      <c r="M140" s="61">
        <f>SUM(M141)</f>
        <v>12030.6</v>
      </c>
      <c r="N140" s="61">
        <f>SUM(O140+P140)</f>
        <v>0</v>
      </c>
      <c r="O140" s="93">
        <f>SUM(O141)</f>
        <v>0</v>
      </c>
      <c r="P140" s="93">
        <f>SUM(P141)</f>
        <v>0</v>
      </c>
      <c r="Q140" s="93">
        <f>SUM(M140+N140)</f>
        <v>12030.6</v>
      </c>
    </row>
    <row r="141" spans="1:17" ht="63">
      <c r="A141" s="83"/>
      <c r="B141" s="29" t="s">
        <v>403</v>
      </c>
      <c r="C141" s="53">
        <v>992</v>
      </c>
      <c r="D141" s="91" t="s">
        <v>104</v>
      </c>
      <c r="E141" s="91" t="s">
        <v>107</v>
      </c>
      <c r="F141" s="91" t="s">
        <v>303</v>
      </c>
      <c r="G141" s="92"/>
      <c r="H141" s="61">
        <f>SUM(H142)</f>
        <v>12030.6</v>
      </c>
      <c r="I141" s="61">
        <f>SUM(J141+K141)</f>
        <v>0</v>
      </c>
      <c r="J141" s="61">
        <f>SUM(J142)</f>
        <v>0</v>
      </c>
      <c r="K141" s="61">
        <f>SUM(K142)</f>
        <v>0</v>
      </c>
      <c r="L141" s="61">
        <f>SUM(H141+I141)</f>
        <v>12030.6</v>
      </c>
      <c r="M141" s="61">
        <f>SUM(M142)</f>
        <v>12030.6</v>
      </c>
      <c r="N141" s="61">
        <f>SUM(O141+P141)</f>
        <v>0</v>
      </c>
      <c r="O141" s="61">
        <f>SUM(O142)</f>
        <v>0</v>
      </c>
      <c r="P141" s="61">
        <f>SUM(P142)</f>
        <v>0</v>
      </c>
      <c r="Q141" s="61">
        <f>SUM(M141)</f>
        <v>12030.6</v>
      </c>
    </row>
    <row r="142" spans="1:17" ht="47.25">
      <c r="A142" s="83"/>
      <c r="B142" s="29" t="s">
        <v>657</v>
      </c>
      <c r="C142" s="53">
        <v>992</v>
      </c>
      <c r="D142" s="91" t="s">
        <v>104</v>
      </c>
      <c r="E142" s="91" t="s">
        <v>107</v>
      </c>
      <c r="F142" s="91" t="s">
        <v>303</v>
      </c>
      <c r="G142" s="92" t="s">
        <v>83</v>
      </c>
      <c r="H142" s="61">
        <v>12030.6</v>
      </c>
      <c r="I142" s="61">
        <f>SUM(J142+K142)</f>
        <v>0</v>
      </c>
      <c r="J142" s="93">
        <v>0</v>
      </c>
      <c r="K142" s="93">
        <v>0</v>
      </c>
      <c r="L142" s="93">
        <f>SUM(H142+I142)</f>
        <v>12030.6</v>
      </c>
      <c r="M142" s="61">
        <v>12030.6</v>
      </c>
      <c r="N142" s="61">
        <f>SUM(O142+P142)</f>
        <v>0</v>
      </c>
      <c r="O142" s="93">
        <v>0</v>
      </c>
      <c r="P142" s="93">
        <v>0</v>
      </c>
      <c r="Q142" s="93">
        <f>SUM(M142+N142)</f>
        <v>12030.6</v>
      </c>
    </row>
    <row r="143" spans="1:17" ht="31.5">
      <c r="A143" s="86"/>
      <c r="B143" s="29" t="s">
        <v>135</v>
      </c>
      <c r="C143" s="53">
        <v>992</v>
      </c>
      <c r="D143" s="91" t="s">
        <v>104</v>
      </c>
      <c r="E143" s="91" t="s">
        <v>136</v>
      </c>
      <c r="F143" s="91"/>
      <c r="G143" s="92"/>
      <c r="H143" s="61">
        <f aca="true" t="shared" si="35" ref="H143:Q143">SUM(H144+H149)</f>
        <v>572.3</v>
      </c>
      <c r="I143" s="61">
        <f t="shared" si="35"/>
        <v>5906</v>
      </c>
      <c r="J143" s="61">
        <f t="shared" si="35"/>
        <v>5906</v>
      </c>
      <c r="K143" s="61">
        <f t="shared" si="35"/>
        <v>0</v>
      </c>
      <c r="L143" s="61">
        <f t="shared" si="35"/>
        <v>6478.3</v>
      </c>
      <c r="M143" s="61">
        <f t="shared" si="35"/>
        <v>602.3</v>
      </c>
      <c r="N143" s="61">
        <f t="shared" si="35"/>
        <v>0</v>
      </c>
      <c r="O143" s="61">
        <f t="shared" si="35"/>
        <v>0</v>
      </c>
      <c r="P143" s="61">
        <f t="shared" si="35"/>
        <v>0</v>
      </c>
      <c r="Q143" s="61">
        <f t="shared" si="35"/>
        <v>602.3</v>
      </c>
    </row>
    <row r="144" spans="1:17" ht="63">
      <c r="A144" s="86"/>
      <c r="B144" s="157" t="s">
        <v>26</v>
      </c>
      <c r="C144" s="53">
        <v>992</v>
      </c>
      <c r="D144" s="91" t="s">
        <v>104</v>
      </c>
      <c r="E144" s="91" t="s">
        <v>136</v>
      </c>
      <c r="F144" s="91" t="s">
        <v>285</v>
      </c>
      <c r="G144" s="92"/>
      <c r="H144" s="61">
        <f>SUM(H145)</f>
        <v>120</v>
      </c>
      <c r="I144" s="61">
        <f>SUM(J144+K144)</f>
        <v>0</v>
      </c>
      <c r="J144" s="61">
        <f aca="true" t="shared" si="36" ref="J144:L147">SUM(J145)</f>
        <v>0</v>
      </c>
      <c r="K144" s="61">
        <f t="shared" si="36"/>
        <v>0</v>
      </c>
      <c r="L144" s="61">
        <f t="shared" si="36"/>
        <v>120</v>
      </c>
      <c r="M144" s="61">
        <f>SUM(M145)</f>
        <v>100</v>
      </c>
      <c r="N144" s="61">
        <f>SUM(O144+P144)</f>
        <v>0</v>
      </c>
      <c r="O144" s="61">
        <f aca="true" t="shared" si="37" ref="O144:Q147">SUM(O145)</f>
        <v>0</v>
      </c>
      <c r="P144" s="61">
        <f t="shared" si="37"/>
        <v>0</v>
      </c>
      <c r="Q144" s="61">
        <f t="shared" si="37"/>
        <v>100</v>
      </c>
    </row>
    <row r="145" spans="1:17" ht="63">
      <c r="A145" s="86"/>
      <c r="B145" s="29" t="s">
        <v>16</v>
      </c>
      <c r="C145" s="53">
        <v>992</v>
      </c>
      <c r="D145" s="91" t="s">
        <v>104</v>
      </c>
      <c r="E145" s="91" t="s">
        <v>136</v>
      </c>
      <c r="F145" s="91" t="s">
        <v>286</v>
      </c>
      <c r="G145" s="92"/>
      <c r="H145" s="61">
        <f>SUM(H147)</f>
        <v>120</v>
      </c>
      <c r="I145" s="61">
        <f>SUM(J145+K145)</f>
        <v>0</v>
      </c>
      <c r="J145" s="61">
        <f>SUM(J147)</f>
        <v>0</v>
      </c>
      <c r="K145" s="61">
        <f>SUM(K147)</f>
        <v>0</v>
      </c>
      <c r="L145" s="61">
        <f>SUM(L147)</f>
        <v>120</v>
      </c>
      <c r="M145" s="61">
        <f>SUM(M147)</f>
        <v>100</v>
      </c>
      <c r="N145" s="61">
        <f>SUM(O145+P145)</f>
        <v>0</v>
      </c>
      <c r="O145" s="61">
        <f>SUM(O147)</f>
        <v>0</v>
      </c>
      <c r="P145" s="61">
        <f>SUM(P147)</f>
        <v>0</v>
      </c>
      <c r="Q145" s="61">
        <f>SUM(Q147)</f>
        <v>100</v>
      </c>
    </row>
    <row r="146" spans="1:17" ht="63">
      <c r="A146" s="86"/>
      <c r="B146" s="39" t="s">
        <v>382</v>
      </c>
      <c r="C146" s="53">
        <v>992</v>
      </c>
      <c r="D146" s="91" t="s">
        <v>104</v>
      </c>
      <c r="E146" s="91" t="s">
        <v>136</v>
      </c>
      <c r="F146" s="91" t="s">
        <v>288</v>
      </c>
      <c r="G146" s="92"/>
      <c r="H146" s="61">
        <f>SUM(H147)</f>
        <v>120</v>
      </c>
      <c r="I146" s="61">
        <f>SUM(J146+K146)</f>
        <v>0</v>
      </c>
      <c r="J146" s="61">
        <f t="shared" si="36"/>
        <v>0</v>
      </c>
      <c r="K146" s="61">
        <f t="shared" si="36"/>
        <v>0</v>
      </c>
      <c r="L146" s="61">
        <f t="shared" si="36"/>
        <v>120</v>
      </c>
      <c r="M146" s="61">
        <f>SUM(M147)</f>
        <v>100</v>
      </c>
      <c r="N146" s="61">
        <f>SUM(O146+P146)</f>
        <v>0</v>
      </c>
      <c r="O146" s="61">
        <f t="shared" si="37"/>
        <v>0</v>
      </c>
      <c r="P146" s="61">
        <f t="shared" si="37"/>
        <v>0</v>
      </c>
      <c r="Q146" s="61">
        <f t="shared" si="37"/>
        <v>100</v>
      </c>
    </row>
    <row r="147" spans="1:17" ht="78.75">
      <c r="A147" s="86"/>
      <c r="B147" s="39" t="s">
        <v>96</v>
      </c>
      <c r="C147" s="53">
        <v>992</v>
      </c>
      <c r="D147" s="91" t="s">
        <v>104</v>
      </c>
      <c r="E147" s="91" t="s">
        <v>136</v>
      </c>
      <c r="F147" s="91" t="s">
        <v>289</v>
      </c>
      <c r="G147" s="92"/>
      <c r="H147" s="61">
        <f>SUM(H148)</f>
        <v>120</v>
      </c>
      <c r="I147" s="61">
        <f>SUM(J147+K147)</f>
        <v>0</v>
      </c>
      <c r="J147" s="61">
        <f t="shared" si="36"/>
        <v>0</v>
      </c>
      <c r="K147" s="61">
        <f t="shared" si="36"/>
        <v>0</v>
      </c>
      <c r="L147" s="61">
        <f t="shared" si="36"/>
        <v>120</v>
      </c>
      <c r="M147" s="61">
        <f>SUM(M148)</f>
        <v>100</v>
      </c>
      <c r="N147" s="61">
        <f>SUM(O147+P147)</f>
        <v>0</v>
      </c>
      <c r="O147" s="61">
        <f t="shared" si="37"/>
        <v>0</v>
      </c>
      <c r="P147" s="61">
        <f t="shared" si="37"/>
        <v>0</v>
      </c>
      <c r="Q147" s="61">
        <f t="shared" si="37"/>
        <v>100</v>
      </c>
    </row>
    <row r="148" spans="1:17" ht="63">
      <c r="A148" s="86"/>
      <c r="B148" s="29" t="s">
        <v>9</v>
      </c>
      <c r="C148" s="53">
        <v>992</v>
      </c>
      <c r="D148" s="91" t="s">
        <v>104</v>
      </c>
      <c r="E148" s="91" t="s">
        <v>136</v>
      </c>
      <c r="F148" s="91" t="s">
        <v>289</v>
      </c>
      <c r="G148" s="92" t="s">
        <v>83</v>
      </c>
      <c r="H148" s="61">
        <v>120</v>
      </c>
      <c r="I148" s="61">
        <f>SUM(J148+K148)</f>
        <v>0</v>
      </c>
      <c r="J148" s="93">
        <v>0</v>
      </c>
      <c r="K148" s="93">
        <v>0</v>
      </c>
      <c r="L148" s="93">
        <f>SUM(H148+I148)</f>
        <v>120</v>
      </c>
      <c r="M148" s="61">
        <v>100</v>
      </c>
      <c r="N148" s="61">
        <f>SUM(O148+P148)</f>
        <v>0</v>
      </c>
      <c r="O148" s="93">
        <v>0</v>
      </c>
      <c r="P148" s="93">
        <v>0</v>
      </c>
      <c r="Q148" s="93">
        <f>SUM(M148+N148)</f>
        <v>100</v>
      </c>
    </row>
    <row r="149" spans="1:17" ht="47.25">
      <c r="A149" s="86"/>
      <c r="B149" s="29" t="s">
        <v>514</v>
      </c>
      <c r="C149" s="53">
        <v>992</v>
      </c>
      <c r="D149" s="91" t="s">
        <v>104</v>
      </c>
      <c r="E149" s="91" t="s">
        <v>136</v>
      </c>
      <c r="F149" s="91" t="s">
        <v>290</v>
      </c>
      <c r="G149" s="92"/>
      <c r="H149" s="61">
        <f>SUM(H150)</f>
        <v>452.3</v>
      </c>
      <c r="I149" s="61">
        <f aca="true" t="shared" si="38" ref="I149:Q149">SUM(I150)</f>
        <v>5906</v>
      </c>
      <c r="J149" s="61">
        <f t="shared" si="38"/>
        <v>5906</v>
      </c>
      <c r="K149" s="61">
        <f t="shared" si="38"/>
        <v>0</v>
      </c>
      <c r="L149" s="61">
        <f t="shared" si="38"/>
        <v>6358.3</v>
      </c>
      <c r="M149" s="61">
        <f t="shared" si="38"/>
        <v>502.3</v>
      </c>
      <c r="N149" s="61">
        <f t="shared" si="38"/>
        <v>0</v>
      </c>
      <c r="O149" s="61">
        <f t="shared" si="38"/>
        <v>0</v>
      </c>
      <c r="P149" s="61">
        <f t="shared" si="38"/>
        <v>0</v>
      </c>
      <c r="Q149" s="61">
        <f t="shared" si="38"/>
        <v>502.3</v>
      </c>
    </row>
    <row r="150" spans="1:17" ht="47.25">
      <c r="A150" s="86"/>
      <c r="B150" s="29" t="s">
        <v>398</v>
      </c>
      <c r="C150" s="53">
        <v>992</v>
      </c>
      <c r="D150" s="91" t="s">
        <v>104</v>
      </c>
      <c r="E150" s="91" t="s">
        <v>136</v>
      </c>
      <c r="F150" s="91" t="s">
        <v>291</v>
      </c>
      <c r="G150" s="92"/>
      <c r="H150" s="61">
        <f>SUM(H152)</f>
        <v>452.3</v>
      </c>
      <c r="I150" s="61">
        <f aca="true" t="shared" si="39" ref="I150:I157">SUM(J150+K150)</f>
        <v>5906</v>
      </c>
      <c r="J150" s="61">
        <f>SUM(J152)</f>
        <v>5906</v>
      </c>
      <c r="K150" s="61">
        <f>SUM(K152)</f>
        <v>0</v>
      </c>
      <c r="L150" s="61">
        <f>SUM(L152)</f>
        <v>6358.3</v>
      </c>
      <c r="M150" s="61">
        <f>SUM(M152)</f>
        <v>502.3</v>
      </c>
      <c r="N150" s="61">
        <f aca="true" t="shared" si="40" ref="N150:N157">SUM(O150+P150)</f>
        <v>0</v>
      </c>
      <c r="O150" s="61">
        <f>SUM(O152)</f>
        <v>0</v>
      </c>
      <c r="P150" s="61">
        <f>SUM(P152)</f>
        <v>0</v>
      </c>
      <c r="Q150" s="61">
        <f>SUM(Q152)</f>
        <v>502.3</v>
      </c>
    </row>
    <row r="151" spans="1:17" ht="47.25">
      <c r="A151" s="86"/>
      <c r="B151" s="29" t="s">
        <v>674</v>
      </c>
      <c r="C151" s="53">
        <v>992</v>
      </c>
      <c r="D151" s="91" t="s">
        <v>104</v>
      </c>
      <c r="E151" s="91" t="s">
        <v>136</v>
      </c>
      <c r="F151" s="91" t="s">
        <v>292</v>
      </c>
      <c r="G151" s="92"/>
      <c r="H151" s="61">
        <f>SUM(H152)</f>
        <v>452.3</v>
      </c>
      <c r="I151" s="61">
        <f t="shared" si="39"/>
        <v>5906</v>
      </c>
      <c r="J151" s="61">
        <f>SUM(J152)</f>
        <v>5906</v>
      </c>
      <c r="K151" s="61">
        <f>SUM(K152)</f>
        <v>0</v>
      </c>
      <c r="L151" s="61">
        <f>SUM(L152)</f>
        <v>6358.3</v>
      </c>
      <c r="M151" s="61">
        <f>SUM(M152)</f>
        <v>502.3</v>
      </c>
      <c r="N151" s="61">
        <f t="shared" si="40"/>
        <v>0</v>
      </c>
      <c r="O151" s="61">
        <f>SUM(O152)</f>
        <v>0</v>
      </c>
      <c r="P151" s="61">
        <f>SUM(P152)</f>
        <v>0</v>
      </c>
      <c r="Q151" s="61">
        <f>SUM(Q152)</f>
        <v>502.3</v>
      </c>
    </row>
    <row r="152" spans="1:17" ht="47.25">
      <c r="A152" s="86"/>
      <c r="B152" s="29" t="s">
        <v>400</v>
      </c>
      <c r="C152" s="53">
        <v>992</v>
      </c>
      <c r="D152" s="91" t="s">
        <v>104</v>
      </c>
      <c r="E152" s="91" t="s">
        <v>136</v>
      </c>
      <c r="F152" s="91" t="s">
        <v>293</v>
      </c>
      <c r="G152" s="92"/>
      <c r="H152" s="61">
        <f>SUM(H154+H153)</f>
        <v>452.3</v>
      </c>
      <c r="I152" s="61">
        <f aca="true" t="shared" si="41" ref="I152:Q152">SUM(I154+I153)</f>
        <v>5906</v>
      </c>
      <c r="J152" s="61">
        <f t="shared" si="41"/>
        <v>5906</v>
      </c>
      <c r="K152" s="61">
        <f t="shared" si="41"/>
        <v>0</v>
      </c>
      <c r="L152" s="61">
        <f t="shared" si="41"/>
        <v>6358.3</v>
      </c>
      <c r="M152" s="61">
        <f t="shared" si="41"/>
        <v>502.3</v>
      </c>
      <c r="N152" s="61">
        <f t="shared" si="41"/>
        <v>0</v>
      </c>
      <c r="O152" s="61">
        <f t="shared" si="41"/>
        <v>0</v>
      </c>
      <c r="P152" s="61">
        <f t="shared" si="41"/>
        <v>0</v>
      </c>
      <c r="Q152" s="61">
        <f t="shared" si="41"/>
        <v>502.3</v>
      </c>
    </row>
    <row r="153" spans="1:17" ht="48" customHeight="1">
      <c r="A153" s="86"/>
      <c r="B153" s="29" t="s">
        <v>9</v>
      </c>
      <c r="C153" s="53">
        <v>992</v>
      </c>
      <c r="D153" s="91" t="s">
        <v>104</v>
      </c>
      <c r="E153" s="91" t="s">
        <v>136</v>
      </c>
      <c r="F153" s="91" t="s">
        <v>293</v>
      </c>
      <c r="G153" s="92" t="s">
        <v>83</v>
      </c>
      <c r="H153" s="61">
        <v>350</v>
      </c>
      <c r="I153" s="61">
        <f>SUM(J153+K153)</f>
        <v>5906</v>
      </c>
      <c r="J153" s="93">
        <v>5906</v>
      </c>
      <c r="K153" s="93">
        <v>0</v>
      </c>
      <c r="L153" s="93">
        <f>SUM(H153+I153)</f>
        <v>6256</v>
      </c>
      <c r="M153" s="61">
        <v>400</v>
      </c>
      <c r="N153" s="61">
        <f>SUM(O153+P153)</f>
        <v>0</v>
      </c>
      <c r="O153" s="93">
        <v>0</v>
      </c>
      <c r="P153" s="93">
        <v>0</v>
      </c>
      <c r="Q153" s="93">
        <f>SUM(M153+N153)</f>
        <v>400</v>
      </c>
    </row>
    <row r="154" spans="1:17" ht="15" customHeight="1">
      <c r="A154" s="86"/>
      <c r="B154" s="34" t="s">
        <v>90</v>
      </c>
      <c r="C154" s="53">
        <v>992</v>
      </c>
      <c r="D154" s="91" t="s">
        <v>104</v>
      </c>
      <c r="E154" s="91" t="s">
        <v>136</v>
      </c>
      <c r="F154" s="91" t="s">
        <v>293</v>
      </c>
      <c r="G154" s="92" t="s">
        <v>89</v>
      </c>
      <c r="H154" s="61">
        <v>102.3</v>
      </c>
      <c r="I154" s="61">
        <f t="shared" si="39"/>
        <v>0</v>
      </c>
      <c r="J154" s="93">
        <v>0</v>
      </c>
      <c r="K154" s="93">
        <v>0</v>
      </c>
      <c r="L154" s="93">
        <f>SUM(H154+I154)</f>
        <v>102.3</v>
      </c>
      <c r="M154" s="61">
        <v>102.3</v>
      </c>
      <c r="N154" s="61">
        <f t="shared" si="40"/>
        <v>0</v>
      </c>
      <c r="O154" s="93">
        <v>0</v>
      </c>
      <c r="P154" s="93">
        <v>0</v>
      </c>
      <c r="Q154" s="93">
        <f>SUM(M154+N154)</f>
        <v>102.3</v>
      </c>
    </row>
    <row r="155" spans="1:17" ht="47.25" hidden="1">
      <c r="A155" s="86"/>
      <c r="B155" s="29" t="s">
        <v>675</v>
      </c>
      <c r="C155" s="53">
        <v>992</v>
      </c>
      <c r="D155" s="23" t="s">
        <v>104</v>
      </c>
      <c r="E155" s="23" t="s">
        <v>136</v>
      </c>
      <c r="F155" s="23" t="s">
        <v>676</v>
      </c>
      <c r="G155" s="23"/>
      <c r="H155" s="31">
        <f>SUM(H156)</f>
        <v>0</v>
      </c>
      <c r="I155" s="31">
        <f t="shared" si="39"/>
        <v>0</v>
      </c>
      <c r="J155" s="31">
        <f>SUM(J156)</f>
        <v>0</v>
      </c>
      <c r="K155" s="31"/>
      <c r="L155" s="31">
        <f>SUM(L156)</f>
        <v>0</v>
      </c>
      <c r="M155" s="31">
        <f>SUM(M156)</f>
        <v>0</v>
      </c>
      <c r="N155" s="31">
        <f t="shared" si="40"/>
        <v>0</v>
      </c>
      <c r="O155" s="31">
        <f>SUM(O156)</f>
        <v>0</v>
      </c>
      <c r="P155" s="31"/>
      <c r="Q155" s="31">
        <f>SUM(Q156)</f>
        <v>0</v>
      </c>
    </row>
    <row r="156" spans="1:17" ht="31.5" hidden="1">
      <c r="A156" s="86"/>
      <c r="B156" s="29" t="s">
        <v>677</v>
      </c>
      <c r="C156" s="53">
        <v>992</v>
      </c>
      <c r="D156" s="23" t="s">
        <v>104</v>
      </c>
      <c r="E156" s="23" t="s">
        <v>136</v>
      </c>
      <c r="F156" s="23" t="s">
        <v>678</v>
      </c>
      <c r="G156" s="23"/>
      <c r="H156" s="31">
        <f>SUM(H157)</f>
        <v>0</v>
      </c>
      <c r="I156" s="31">
        <f t="shared" si="39"/>
        <v>0</v>
      </c>
      <c r="J156" s="31">
        <f>SUM(J157)</f>
        <v>0</v>
      </c>
      <c r="K156" s="31"/>
      <c r="L156" s="31">
        <f>SUM(L157)</f>
        <v>0</v>
      </c>
      <c r="M156" s="31">
        <f>SUM(M157)</f>
        <v>0</v>
      </c>
      <c r="N156" s="31">
        <f t="shared" si="40"/>
        <v>0</v>
      </c>
      <c r="O156" s="31">
        <f>SUM(O157)</f>
        <v>0</v>
      </c>
      <c r="P156" s="31"/>
      <c r="Q156" s="31">
        <f>SUM(Q157)</f>
        <v>0</v>
      </c>
    </row>
    <row r="157" spans="1:17" ht="48.75" customHeight="1" hidden="1">
      <c r="A157" s="86"/>
      <c r="B157" s="29" t="s">
        <v>9</v>
      </c>
      <c r="C157" s="53">
        <v>992</v>
      </c>
      <c r="D157" s="23" t="s">
        <v>104</v>
      </c>
      <c r="E157" s="23" t="s">
        <v>136</v>
      </c>
      <c r="F157" s="23" t="s">
        <v>678</v>
      </c>
      <c r="G157" s="23" t="s">
        <v>83</v>
      </c>
      <c r="H157" s="31">
        <v>0</v>
      </c>
      <c r="I157" s="31">
        <f t="shared" si="39"/>
        <v>0</v>
      </c>
      <c r="J157" s="12">
        <v>0</v>
      </c>
      <c r="K157" s="12"/>
      <c r="L157" s="12">
        <f>SUM(H157+I157)</f>
        <v>0</v>
      </c>
      <c r="M157" s="31">
        <v>0</v>
      </c>
      <c r="N157" s="31">
        <f t="shared" si="40"/>
        <v>0</v>
      </c>
      <c r="O157" s="12">
        <v>0</v>
      </c>
      <c r="P157" s="12"/>
      <c r="Q157" s="12">
        <f>SUM(M157+N157)</f>
        <v>0</v>
      </c>
    </row>
    <row r="158" spans="1:17" ht="63" hidden="1">
      <c r="A158" s="86"/>
      <c r="B158" s="29" t="s">
        <v>475</v>
      </c>
      <c r="C158" s="91" t="s">
        <v>7</v>
      </c>
      <c r="D158" s="23" t="s">
        <v>104</v>
      </c>
      <c r="E158" s="23" t="s">
        <v>136</v>
      </c>
      <c r="F158" s="23" t="s">
        <v>476</v>
      </c>
      <c r="G158" s="23"/>
      <c r="H158" s="31">
        <f aca="true" t="shared" si="42" ref="H158:Q160">SUM(H159)</f>
        <v>0</v>
      </c>
      <c r="I158" s="31">
        <f t="shared" si="42"/>
        <v>0</v>
      </c>
      <c r="J158" s="31">
        <f t="shared" si="42"/>
        <v>0</v>
      </c>
      <c r="K158" s="31">
        <f t="shared" si="42"/>
        <v>0</v>
      </c>
      <c r="L158" s="31">
        <f t="shared" si="42"/>
        <v>0</v>
      </c>
      <c r="M158" s="31">
        <f t="shared" si="42"/>
        <v>0</v>
      </c>
      <c r="N158" s="31">
        <f t="shared" si="42"/>
        <v>0</v>
      </c>
      <c r="O158" s="31">
        <f t="shared" si="42"/>
        <v>0</v>
      </c>
      <c r="P158" s="31">
        <f t="shared" si="42"/>
        <v>0</v>
      </c>
      <c r="Q158" s="31">
        <f t="shared" si="42"/>
        <v>0</v>
      </c>
    </row>
    <row r="159" spans="1:17" ht="31.5" hidden="1">
      <c r="A159" s="86"/>
      <c r="B159" s="29" t="s">
        <v>477</v>
      </c>
      <c r="C159" s="91" t="s">
        <v>7</v>
      </c>
      <c r="D159" s="23" t="s">
        <v>104</v>
      </c>
      <c r="E159" s="23" t="s">
        <v>136</v>
      </c>
      <c r="F159" s="23" t="s">
        <v>478</v>
      </c>
      <c r="G159" s="23"/>
      <c r="H159" s="31">
        <f t="shared" si="42"/>
        <v>0</v>
      </c>
      <c r="I159" s="31">
        <f t="shared" si="42"/>
        <v>0</v>
      </c>
      <c r="J159" s="31">
        <f t="shared" si="42"/>
        <v>0</v>
      </c>
      <c r="K159" s="31">
        <f t="shared" si="42"/>
        <v>0</v>
      </c>
      <c r="L159" s="31">
        <f t="shared" si="42"/>
        <v>0</v>
      </c>
      <c r="M159" s="31">
        <f t="shared" si="42"/>
        <v>0</v>
      </c>
      <c r="N159" s="31">
        <f t="shared" si="42"/>
        <v>0</v>
      </c>
      <c r="O159" s="31">
        <f t="shared" si="42"/>
        <v>0</v>
      </c>
      <c r="P159" s="31">
        <f t="shared" si="42"/>
        <v>0</v>
      </c>
      <c r="Q159" s="31">
        <f t="shared" si="42"/>
        <v>0</v>
      </c>
    </row>
    <row r="160" spans="1:17" ht="47.25" hidden="1">
      <c r="A160" s="86"/>
      <c r="B160" s="29" t="s">
        <v>600</v>
      </c>
      <c r="C160" s="91" t="s">
        <v>7</v>
      </c>
      <c r="D160" s="23" t="s">
        <v>104</v>
      </c>
      <c r="E160" s="23" t="s">
        <v>136</v>
      </c>
      <c r="F160" s="23" t="s">
        <v>480</v>
      </c>
      <c r="G160" s="23"/>
      <c r="H160" s="31">
        <f t="shared" si="42"/>
        <v>0</v>
      </c>
      <c r="I160" s="31">
        <f t="shared" si="42"/>
        <v>0</v>
      </c>
      <c r="J160" s="31">
        <f t="shared" si="42"/>
        <v>0</v>
      </c>
      <c r="K160" s="31">
        <f t="shared" si="42"/>
        <v>0</v>
      </c>
      <c r="L160" s="31">
        <f t="shared" si="42"/>
        <v>0</v>
      </c>
      <c r="M160" s="31">
        <f t="shared" si="42"/>
        <v>0</v>
      </c>
      <c r="N160" s="31">
        <f t="shared" si="42"/>
        <v>0</v>
      </c>
      <c r="O160" s="31">
        <f t="shared" si="42"/>
        <v>0</v>
      </c>
      <c r="P160" s="31">
        <f t="shared" si="42"/>
        <v>0</v>
      </c>
      <c r="Q160" s="31">
        <f t="shared" si="42"/>
        <v>0</v>
      </c>
    </row>
    <row r="161" spans="1:17" ht="63" hidden="1">
      <c r="A161" s="86"/>
      <c r="B161" s="29" t="s">
        <v>9</v>
      </c>
      <c r="C161" s="53">
        <v>992</v>
      </c>
      <c r="D161" s="91" t="s">
        <v>104</v>
      </c>
      <c r="E161" s="91" t="s">
        <v>136</v>
      </c>
      <c r="F161" s="23" t="s">
        <v>480</v>
      </c>
      <c r="G161" s="92" t="s">
        <v>83</v>
      </c>
      <c r="H161" s="61">
        <v>0</v>
      </c>
      <c r="I161" s="61">
        <f>SUM(J161+K161)</f>
        <v>0</v>
      </c>
      <c r="J161" s="93">
        <v>0</v>
      </c>
      <c r="K161" s="93">
        <v>0</v>
      </c>
      <c r="L161" s="93">
        <f>SUM(H161+I161)</f>
        <v>0</v>
      </c>
      <c r="M161" s="61">
        <v>0</v>
      </c>
      <c r="N161" s="61">
        <f>SUM(O161+P161)</f>
        <v>0</v>
      </c>
      <c r="O161" s="93">
        <v>0</v>
      </c>
      <c r="P161" s="93">
        <v>0</v>
      </c>
      <c r="Q161" s="93">
        <f>SUM(M161+N161)</f>
        <v>0</v>
      </c>
    </row>
    <row r="162" spans="1:17" ht="31.5">
      <c r="A162" s="83" t="s">
        <v>124</v>
      </c>
      <c r="B162" s="27" t="s">
        <v>108</v>
      </c>
      <c r="C162" s="49">
        <v>992</v>
      </c>
      <c r="D162" s="88" t="s">
        <v>109</v>
      </c>
      <c r="E162" s="88"/>
      <c r="F162" s="88"/>
      <c r="G162" s="89"/>
      <c r="H162" s="85">
        <f aca="true" t="shared" si="43" ref="H162:Q162">SUM(H168+H187+H213+H163)</f>
        <v>252534.59999999998</v>
      </c>
      <c r="I162" s="85">
        <f t="shared" si="43"/>
        <v>-5906</v>
      </c>
      <c r="J162" s="85">
        <f t="shared" si="43"/>
        <v>-5906</v>
      </c>
      <c r="K162" s="85">
        <f t="shared" si="43"/>
        <v>0</v>
      </c>
      <c r="L162" s="85">
        <f t="shared" si="43"/>
        <v>246628.59999999998</v>
      </c>
      <c r="M162" s="85">
        <f t="shared" si="43"/>
        <v>143756.8</v>
      </c>
      <c r="N162" s="85">
        <f t="shared" si="43"/>
        <v>0</v>
      </c>
      <c r="O162" s="85">
        <f t="shared" si="43"/>
        <v>0</v>
      </c>
      <c r="P162" s="85">
        <f t="shared" si="43"/>
        <v>0</v>
      </c>
      <c r="Q162" s="85">
        <f t="shared" si="43"/>
        <v>143756.8</v>
      </c>
    </row>
    <row r="163" spans="1:17" ht="15.75">
      <c r="A163" s="83"/>
      <c r="B163" s="29" t="s">
        <v>457</v>
      </c>
      <c r="C163" s="53">
        <v>992</v>
      </c>
      <c r="D163" s="23" t="s">
        <v>109</v>
      </c>
      <c r="E163" s="23" t="s">
        <v>80</v>
      </c>
      <c r="F163" s="23"/>
      <c r="G163" s="23"/>
      <c r="H163" s="31">
        <f aca="true" t="shared" si="44" ref="H163:Q163">SUM(H164)</f>
        <v>90</v>
      </c>
      <c r="I163" s="31">
        <f t="shared" si="44"/>
        <v>0</v>
      </c>
      <c r="J163" s="31">
        <f t="shared" si="44"/>
        <v>0</v>
      </c>
      <c r="K163" s="31">
        <f t="shared" si="44"/>
        <v>0</v>
      </c>
      <c r="L163" s="31">
        <f t="shared" si="44"/>
        <v>90</v>
      </c>
      <c r="M163" s="31">
        <f t="shared" si="44"/>
        <v>110</v>
      </c>
      <c r="N163" s="31">
        <f t="shared" si="44"/>
        <v>0</v>
      </c>
      <c r="O163" s="31">
        <f t="shared" si="44"/>
        <v>0</v>
      </c>
      <c r="P163" s="31">
        <f t="shared" si="44"/>
        <v>0</v>
      </c>
      <c r="Q163" s="31">
        <f t="shared" si="44"/>
        <v>110</v>
      </c>
    </row>
    <row r="164" spans="1:17" ht="63">
      <c r="A164" s="83"/>
      <c r="B164" s="29" t="s">
        <v>481</v>
      </c>
      <c r="C164" s="53">
        <v>992</v>
      </c>
      <c r="D164" s="23" t="s">
        <v>109</v>
      </c>
      <c r="E164" s="23" t="s">
        <v>80</v>
      </c>
      <c r="F164" s="23" t="s">
        <v>482</v>
      </c>
      <c r="G164" s="23"/>
      <c r="H164" s="31">
        <f>SUM(H165)</f>
        <v>90</v>
      </c>
      <c r="I164" s="31">
        <f>SUM(J164+K164)</f>
        <v>0</v>
      </c>
      <c r="J164" s="31">
        <f aca="true" t="shared" si="45" ref="J164:L165">SUM(J165)</f>
        <v>0</v>
      </c>
      <c r="K164" s="31">
        <f t="shared" si="45"/>
        <v>0</v>
      </c>
      <c r="L164" s="31">
        <f t="shared" si="45"/>
        <v>90</v>
      </c>
      <c r="M164" s="31">
        <f>SUM(M165)</f>
        <v>110</v>
      </c>
      <c r="N164" s="31">
        <f>SUM(O164+P164)</f>
        <v>0</v>
      </c>
      <c r="O164" s="31">
        <f aca="true" t="shared" si="46" ref="O164:Q165">SUM(O165)</f>
        <v>0</v>
      </c>
      <c r="P164" s="31">
        <f t="shared" si="46"/>
        <v>0</v>
      </c>
      <c r="Q164" s="31">
        <f t="shared" si="46"/>
        <v>110</v>
      </c>
    </row>
    <row r="165" spans="1:17" ht="47.25">
      <c r="A165" s="83"/>
      <c r="B165" s="29" t="s">
        <v>483</v>
      </c>
      <c r="C165" s="53">
        <v>992</v>
      </c>
      <c r="D165" s="23" t="s">
        <v>109</v>
      </c>
      <c r="E165" s="23" t="s">
        <v>80</v>
      </c>
      <c r="F165" s="23" t="s">
        <v>484</v>
      </c>
      <c r="G165" s="23"/>
      <c r="H165" s="31">
        <f>SUM(H166)</f>
        <v>90</v>
      </c>
      <c r="I165" s="31">
        <f>SUM(J165+K165)</f>
        <v>0</v>
      </c>
      <c r="J165" s="31">
        <f t="shared" si="45"/>
        <v>0</v>
      </c>
      <c r="K165" s="31">
        <f t="shared" si="45"/>
        <v>0</v>
      </c>
      <c r="L165" s="31">
        <f t="shared" si="45"/>
        <v>90</v>
      </c>
      <c r="M165" s="31">
        <f>SUM(M166)</f>
        <v>110</v>
      </c>
      <c r="N165" s="31">
        <f>SUM(O165+P165)</f>
        <v>0</v>
      </c>
      <c r="O165" s="31">
        <f t="shared" si="46"/>
        <v>0</v>
      </c>
      <c r="P165" s="31">
        <f t="shared" si="46"/>
        <v>0</v>
      </c>
      <c r="Q165" s="31">
        <f t="shared" si="46"/>
        <v>110</v>
      </c>
    </row>
    <row r="166" spans="1:17" ht="63">
      <c r="A166" s="83"/>
      <c r="B166" s="29" t="s">
        <v>485</v>
      </c>
      <c r="C166" s="53">
        <v>992</v>
      </c>
      <c r="D166" s="23" t="s">
        <v>109</v>
      </c>
      <c r="E166" s="23" t="s">
        <v>80</v>
      </c>
      <c r="F166" s="23" t="s">
        <v>486</v>
      </c>
      <c r="G166" s="23"/>
      <c r="H166" s="31">
        <f>SUM(H167)</f>
        <v>90</v>
      </c>
      <c r="I166" s="31">
        <f>SUM(J166+K166)</f>
        <v>0</v>
      </c>
      <c r="J166" s="31">
        <f>SUM(J167)</f>
        <v>0</v>
      </c>
      <c r="K166" s="31">
        <f>SUM(K167)</f>
        <v>0</v>
      </c>
      <c r="L166" s="31">
        <f>SUM(H166+I166)</f>
        <v>90</v>
      </c>
      <c r="M166" s="31">
        <f>SUM(M167)</f>
        <v>110</v>
      </c>
      <c r="N166" s="31">
        <f>SUM(O166+P166)</f>
        <v>0</v>
      </c>
      <c r="O166" s="31">
        <f>SUM(O167)</f>
        <v>0</v>
      </c>
      <c r="P166" s="31">
        <f>SUM(P167)</f>
        <v>0</v>
      </c>
      <c r="Q166" s="31">
        <f>SUM(M166+N166)</f>
        <v>110</v>
      </c>
    </row>
    <row r="167" spans="1:17" ht="47.25">
      <c r="A167" s="83"/>
      <c r="B167" s="29" t="s">
        <v>233</v>
      </c>
      <c r="C167" s="53">
        <v>992</v>
      </c>
      <c r="D167" s="23" t="s">
        <v>109</v>
      </c>
      <c r="E167" s="23" t="s">
        <v>80</v>
      </c>
      <c r="F167" s="23" t="s">
        <v>486</v>
      </c>
      <c r="G167" s="23" t="s">
        <v>93</v>
      </c>
      <c r="H167" s="31">
        <v>90</v>
      </c>
      <c r="I167" s="31">
        <f>SUM(J167+K167)</f>
        <v>0</v>
      </c>
      <c r="J167" s="12">
        <v>0</v>
      </c>
      <c r="K167" s="12">
        <v>0</v>
      </c>
      <c r="L167" s="12">
        <f>SUM(H167+I167)</f>
        <v>90</v>
      </c>
      <c r="M167" s="31">
        <v>110</v>
      </c>
      <c r="N167" s="31">
        <f>SUM(O167+P167)</f>
        <v>0</v>
      </c>
      <c r="O167" s="12">
        <v>0</v>
      </c>
      <c r="P167" s="12">
        <v>0</v>
      </c>
      <c r="Q167" s="12">
        <f>SUM(M167+N167)</f>
        <v>110</v>
      </c>
    </row>
    <row r="168" spans="1:17" ht="15.75">
      <c r="A168" s="86"/>
      <c r="B168" s="29" t="s">
        <v>110</v>
      </c>
      <c r="C168" s="53">
        <v>992</v>
      </c>
      <c r="D168" s="91" t="s">
        <v>109</v>
      </c>
      <c r="E168" s="91" t="s">
        <v>81</v>
      </c>
      <c r="F168" s="91"/>
      <c r="G168" s="92"/>
      <c r="H168" s="61">
        <f>SUM(H169+H182)</f>
        <v>141937.8</v>
      </c>
      <c r="I168" s="61">
        <f aca="true" t="shared" si="47" ref="I168:Q168">SUM(I169+I182)</f>
        <v>0</v>
      </c>
      <c r="J168" s="61">
        <f t="shared" si="47"/>
        <v>0</v>
      </c>
      <c r="K168" s="61">
        <f t="shared" si="47"/>
        <v>0</v>
      </c>
      <c r="L168" s="61">
        <f t="shared" si="47"/>
        <v>141937.8</v>
      </c>
      <c r="M168" s="61">
        <f t="shared" si="47"/>
        <v>500</v>
      </c>
      <c r="N168" s="61">
        <f t="shared" si="47"/>
        <v>0</v>
      </c>
      <c r="O168" s="61">
        <f t="shared" si="47"/>
        <v>0</v>
      </c>
      <c r="P168" s="61">
        <f t="shared" si="47"/>
        <v>0</v>
      </c>
      <c r="Q168" s="61">
        <f t="shared" si="47"/>
        <v>500</v>
      </c>
    </row>
    <row r="169" spans="1:17" ht="47.25">
      <c r="A169" s="86"/>
      <c r="B169" s="29" t="s">
        <v>32</v>
      </c>
      <c r="C169" s="53">
        <v>992</v>
      </c>
      <c r="D169" s="91" t="s">
        <v>109</v>
      </c>
      <c r="E169" s="91" t="s">
        <v>81</v>
      </c>
      <c r="F169" s="91" t="s">
        <v>295</v>
      </c>
      <c r="G169" s="92"/>
      <c r="H169" s="61">
        <f aca="true" t="shared" si="48" ref="H169:M169">SUM(H170+H174+H178)</f>
        <v>141437.8</v>
      </c>
      <c r="I169" s="61">
        <f t="shared" si="48"/>
        <v>0</v>
      </c>
      <c r="J169" s="61">
        <f t="shared" si="48"/>
        <v>0</v>
      </c>
      <c r="K169" s="61">
        <f t="shared" si="48"/>
        <v>0</v>
      </c>
      <c r="L169" s="61">
        <f t="shared" si="48"/>
        <v>141437.8</v>
      </c>
      <c r="M169" s="61">
        <f t="shared" si="48"/>
        <v>0</v>
      </c>
      <c r="N169" s="61">
        <f>SUM(O169+P169)</f>
        <v>0</v>
      </c>
      <c r="O169" s="61">
        <f>SUM(O170)</f>
        <v>0</v>
      </c>
      <c r="P169" s="61">
        <f>SUM(P170)</f>
        <v>0</v>
      </c>
      <c r="Q169" s="61">
        <f>SUM(M169+N169)</f>
        <v>0</v>
      </c>
    </row>
    <row r="170" spans="1:17" ht="31.5">
      <c r="A170" s="86"/>
      <c r="B170" s="29" t="s">
        <v>17</v>
      </c>
      <c r="C170" s="53">
        <v>992</v>
      </c>
      <c r="D170" s="91" t="s">
        <v>109</v>
      </c>
      <c r="E170" s="91" t="s">
        <v>81</v>
      </c>
      <c r="F170" s="91" t="s">
        <v>296</v>
      </c>
      <c r="G170" s="92"/>
      <c r="H170" s="61">
        <f>SUM(H172)</f>
        <v>3047.4</v>
      </c>
      <c r="I170" s="61">
        <f>SUM(J170+K170)</f>
        <v>0</v>
      </c>
      <c r="J170" s="61">
        <f>SUM(J172)</f>
        <v>0</v>
      </c>
      <c r="K170" s="61">
        <f>SUM(K171)</f>
        <v>0</v>
      </c>
      <c r="L170" s="61">
        <f>SUM(H170+I170)</f>
        <v>3047.4</v>
      </c>
      <c r="M170" s="61">
        <f>SUM(M172)</f>
        <v>0</v>
      </c>
      <c r="N170" s="61">
        <f>SUM(O170+P170)</f>
        <v>0</v>
      </c>
      <c r="O170" s="61">
        <f>SUM(O172)</f>
        <v>0</v>
      </c>
      <c r="P170" s="61">
        <f>SUM(P171)</f>
        <v>0</v>
      </c>
      <c r="Q170" s="61">
        <f>SUM(M170+N170)</f>
        <v>0</v>
      </c>
    </row>
    <row r="171" spans="1:17" ht="47.25">
      <c r="A171" s="86"/>
      <c r="B171" s="29" t="s">
        <v>297</v>
      </c>
      <c r="C171" s="53">
        <v>992</v>
      </c>
      <c r="D171" s="91" t="s">
        <v>109</v>
      </c>
      <c r="E171" s="91" t="s">
        <v>81</v>
      </c>
      <c r="F171" s="91" t="s">
        <v>298</v>
      </c>
      <c r="G171" s="92"/>
      <c r="H171" s="61">
        <f>SUM(H172)</f>
        <v>3047.4</v>
      </c>
      <c r="I171" s="61">
        <f>SUM(J171+K171)</f>
        <v>0</v>
      </c>
      <c r="J171" s="61">
        <f>SUM(J172)</f>
        <v>0</v>
      </c>
      <c r="K171" s="61">
        <f>SUM(K172)</f>
        <v>0</v>
      </c>
      <c r="L171" s="61">
        <f>SUM(H171+I171)</f>
        <v>3047.4</v>
      </c>
      <c r="M171" s="61">
        <f>SUM(M172)</f>
        <v>0</v>
      </c>
      <c r="N171" s="61">
        <f>SUM(O171+P171)</f>
        <v>0</v>
      </c>
      <c r="O171" s="61">
        <f>SUM(O172)</f>
        <v>0</v>
      </c>
      <c r="P171" s="61">
        <f>SUM(P172)</f>
        <v>0</v>
      </c>
      <c r="Q171" s="61">
        <f>SUM(M171+N171)</f>
        <v>0</v>
      </c>
    </row>
    <row r="172" spans="1:17" ht="47.25">
      <c r="A172" s="86"/>
      <c r="B172" s="29" t="s">
        <v>190</v>
      </c>
      <c r="C172" s="53">
        <v>992</v>
      </c>
      <c r="D172" s="91" t="s">
        <v>109</v>
      </c>
      <c r="E172" s="91" t="s">
        <v>81</v>
      </c>
      <c r="F172" s="91" t="s">
        <v>299</v>
      </c>
      <c r="G172" s="92"/>
      <c r="H172" s="61">
        <f>SUM(H173)</f>
        <v>3047.4</v>
      </c>
      <c r="I172" s="61">
        <f>SUM(J172:K172)</f>
        <v>0</v>
      </c>
      <c r="J172" s="61">
        <f>SUM(J173)</f>
        <v>0</v>
      </c>
      <c r="K172" s="61">
        <f>SUM(K173)</f>
        <v>0</v>
      </c>
      <c r="L172" s="61">
        <f>SUM(H172+I172)</f>
        <v>3047.4</v>
      </c>
      <c r="M172" s="61">
        <f>SUM(M173)</f>
        <v>0</v>
      </c>
      <c r="N172" s="61">
        <f>SUM(O172:P172)</f>
        <v>0</v>
      </c>
      <c r="O172" s="61">
        <f>SUM(O173+O181)</f>
        <v>0</v>
      </c>
      <c r="P172" s="61">
        <f>SUM(P173)</f>
        <v>0</v>
      </c>
      <c r="Q172" s="61">
        <f>SUM(M172+N172)</f>
        <v>0</v>
      </c>
    </row>
    <row r="173" spans="1:17" ht="63">
      <c r="A173" s="86"/>
      <c r="B173" s="29" t="s">
        <v>9</v>
      </c>
      <c r="C173" s="53">
        <v>992</v>
      </c>
      <c r="D173" s="91" t="s">
        <v>109</v>
      </c>
      <c r="E173" s="91" t="s">
        <v>81</v>
      </c>
      <c r="F173" s="91" t="s">
        <v>299</v>
      </c>
      <c r="G173" s="92" t="s">
        <v>83</v>
      </c>
      <c r="H173" s="61">
        <v>3047.4</v>
      </c>
      <c r="I173" s="61">
        <f>SUM(J173+K173)</f>
        <v>0</v>
      </c>
      <c r="J173" s="93">
        <v>0</v>
      </c>
      <c r="K173" s="93">
        <v>0</v>
      </c>
      <c r="L173" s="93">
        <f>SUM(H173+I173)</f>
        <v>3047.4</v>
      </c>
      <c r="M173" s="61">
        <v>0</v>
      </c>
      <c r="N173" s="61">
        <f>SUM(O173+P173)</f>
        <v>0</v>
      </c>
      <c r="O173" s="93">
        <v>0</v>
      </c>
      <c r="P173" s="93">
        <v>0</v>
      </c>
      <c r="Q173" s="93">
        <f>SUM(M173+N173)</f>
        <v>0</v>
      </c>
    </row>
    <row r="174" spans="1:17" ht="31.5" hidden="1">
      <c r="A174" s="86"/>
      <c r="B174" s="29" t="s">
        <v>164</v>
      </c>
      <c r="C174" s="53">
        <v>992</v>
      </c>
      <c r="D174" s="91" t="s">
        <v>109</v>
      </c>
      <c r="E174" s="91" t="s">
        <v>81</v>
      </c>
      <c r="F174" s="91" t="s">
        <v>165</v>
      </c>
      <c r="G174" s="92"/>
      <c r="H174" s="61">
        <f aca="true" t="shared" si="49" ref="H174:Q174">SUM(H175)</f>
        <v>0</v>
      </c>
      <c r="I174" s="61">
        <f t="shared" si="49"/>
        <v>0</v>
      </c>
      <c r="J174" s="61">
        <f t="shared" si="49"/>
        <v>0</v>
      </c>
      <c r="K174" s="61">
        <f t="shared" si="49"/>
        <v>0</v>
      </c>
      <c r="L174" s="61">
        <f t="shared" si="49"/>
        <v>0</v>
      </c>
      <c r="M174" s="61">
        <f t="shared" si="49"/>
        <v>0</v>
      </c>
      <c r="N174" s="61">
        <f t="shared" si="49"/>
        <v>0</v>
      </c>
      <c r="O174" s="61">
        <f t="shared" si="49"/>
        <v>0</v>
      </c>
      <c r="P174" s="61">
        <f t="shared" si="49"/>
        <v>0</v>
      </c>
      <c r="Q174" s="61">
        <f t="shared" si="49"/>
        <v>0</v>
      </c>
    </row>
    <row r="175" spans="1:17" ht="31.5" hidden="1">
      <c r="A175" s="86"/>
      <c r="B175" s="29" t="s">
        <v>166</v>
      </c>
      <c r="C175" s="53">
        <v>992</v>
      </c>
      <c r="D175" s="91" t="s">
        <v>109</v>
      </c>
      <c r="E175" s="91" t="s">
        <v>81</v>
      </c>
      <c r="F175" s="91" t="s">
        <v>167</v>
      </c>
      <c r="G175" s="92"/>
      <c r="H175" s="61">
        <f>SUM(H176)</f>
        <v>0</v>
      </c>
      <c r="I175" s="61">
        <f>SUM(J175+K175)</f>
        <v>0</v>
      </c>
      <c r="J175" s="61">
        <f>SUM(J176)</f>
        <v>0</v>
      </c>
      <c r="K175" s="61">
        <f>SUM(K176)</f>
        <v>0</v>
      </c>
      <c r="L175" s="61">
        <f>SUM(H175+I175)</f>
        <v>0</v>
      </c>
      <c r="M175" s="61">
        <f>SUM(M176)</f>
        <v>0</v>
      </c>
      <c r="N175" s="61">
        <f>SUM(O175+P175)</f>
        <v>0</v>
      </c>
      <c r="O175" s="61">
        <f>SUM(O176)</f>
        <v>0</v>
      </c>
      <c r="P175" s="61">
        <f>SUM(P176)</f>
        <v>0</v>
      </c>
      <c r="Q175" s="61">
        <f>SUM(M175+N175)</f>
        <v>0</v>
      </c>
    </row>
    <row r="176" spans="1:17" ht="47.25" hidden="1">
      <c r="A176" s="86"/>
      <c r="B176" s="29" t="s">
        <v>168</v>
      </c>
      <c r="C176" s="53">
        <v>992</v>
      </c>
      <c r="D176" s="91" t="s">
        <v>109</v>
      </c>
      <c r="E176" s="91" t="s">
        <v>81</v>
      </c>
      <c r="F176" s="91" t="s">
        <v>169</v>
      </c>
      <c r="G176" s="92"/>
      <c r="H176" s="61">
        <f>SUM(H177)</f>
        <v>0</v>
      </c>
      <c r="I176" s="61">
        <f>SUM(I177)</f>
        <v>0</v>
      </c>
      <c r="J176" s="61">
        <f>SUM(J177)</f>
        <v>0</v>
      </c>
      <c r="K176" s="61">
        <f>SUM(K177)</f>
        <v>0</v>
      </c>
      <c r="L176" s="61">
        <f>SUM(L177)</f>
        <v>0</v>
      </c>
      <c r="M176" s="61">
        <f>SUM(M177)</f>
        <v>0</v>
      </c>
      <c r="N176" s="61">
        <f>SUM(N177)</f>
        <v>0</v>
      </c>
      <c r="O176" s="61">
        <f>SUM(O177)</f>
        <v>0</v>
      </c>
      <c r="P176" s="61">
        <f>SUM(P177)</f>
        <v>0</v>
      </c>
      <c r="Q176" s="61">
        <f>SUM(Q177)</f>
        <v>0</v>
      </c>
    </row>
    <row r="177" spans="1:17" ht="47.25" hidden="1">
      <c r="A177" s="86"/>
      <c r="B177" s="29" t="s">
        <v>233</v>
      </c>
      <c r="C177" s="53">
        <v>992</v>
      </c>
      <c r="D177" s="91" t="s">
        <v>109</v>
      </c>
      <c r="E177" s="91" t="s">
        <v>81</v>
      </c>
      <c r="F177" s="91" t="s">
        <v>169</v>
      </c>
      <c r="G177" s="92" t="s">
        <v>93</v>
      </c>
      <c r="H177" s="61">
        <v>0</v>
      </c>
      <c r="I177" s="61">
        <f>SUM(J177+K177)</f>
        <v>0</v>
      </c>
      <c r="J177" s="93">
        <v>0</v>
      </c>
      <c r="K177" s="93">
        <v>0</v>
      </c>
      <c r="L177" s="93">
        <f>SUM(H177+I177)</f>
        <v>0</v>
      </c>
      <c r="M177" s="61">
        <v>0</v>
      </c>
      <c r="N177" s="61">
        <f>SUM(O177+P177)</f>
        <v>0</v>
      </c>
      <c r="O177" s="93">
        <v>0</v>
      </c>
      <c r="P177" s="93">
        <v>0</v>
      </c>
      <c r="Q177" s="93">
        <f>SUM(M177+N177)</f>
        <v>0</v>
      </c>
    </row>
    <row r="178" spans="1:17" ht="31.5">
      <c r="A178" s="86"/>
      <c r="B178" s="29" t="s">
        <v>171</v>
      </c>
      <c r="C178" s="53">
        <v>992</v>
      </c>
      <c r="D178" s="91" t="s">
        <v>109</v>
      </c>
      <c r="E178" s="91" t="s">
        <v>81</v>
      </c>
      <c r="F178" s="91" t="s">
        <v>170</v>
      </c>
      <c r="G178" s="92"/>
      <c r="H178" s="61">
        <f aca="true" t="shared" si="50" ref="H178:Q178">SUM(H179)</f>
        <v>138390.4</v>
      </c>
      <c r="I178" s="61">
        <f t="shared" si="50"/>
        <v>0</v>
      </c>
      <c r="J178" s="61">
        <f t="shared" si="50"/>
        <v>0</v>
      </c>
      <c r="K178" s="61">
        <f t="shared" si="50"/>
        <v>0</v>
      </c>
      <c r="L178" s="61">
        <f t="shared" si="50"/>
        <v>138390.4</v>
      </c>
      <c r="M178" s="61">
        <f t="shared" si="50"/>
        <v>0</v>
      </c>
      <c r="N178" s="61">
        <f t="shared" si="50"/>
        <v>0</v>
      </c>
      <c r="O178" s="61">
        <f t="shared" si="50"/>
        <v>0</v>
      </c>
      <c r="P178" s="61">
        <f t="shared" si="50"/>
        <v>0</v>
      </c>
      <c r="Q178" s="61">
        <f t="shared" si="50"/>
        <v>0</v>
      </c>
    </row>
    <row r="179" spans="1:17" ht="31.5">
      <c r="A179" s="86"/>
      <c r="B179" s="29" t="s">
        <v>173</v>
      </c>
      <c r="C179" s="53">
        <v>992</v>
      </c>
      <c r="D179" s="91" t="s">
        <v>109</v>
      </c>
      <c r="E179" s="91" t="s">
        <v>81</v>
      </c>
      <c r="F179" s="91" t="s">
        <v>172</v>
      </c>
      <c r="G179" s="92"/>
      <c r="H179" s="61">
        <f>SUM(H180)</f>
        <v>138390.4</v>
      </c>
      <c r="I179" s="61">
        <f>SUM(J179+K179)</f>
        <v>0</v>
      </c>
      <c r="J179" s="61">
        <f>SUM(J180)</f>
        <v>0</v>
      </c>
      <c r="K179" s="61">
        <f>SUM(K180)</f>
        <v>0</v>
      </c>
      <c r="L179" s="61">
        <f>SUM(H179+I179)</f>
        <v>138390.4</v>
      </c>
      <c r="M179" s="61">
        <f>SUM(M180)</f>
        <v>0</v>
      </c>
      <c r="N179" s="61">
        <f>SUM(O179+P179)</f>
        <v>0</v>
      </c>
      <c r="O179" s="61">
        <f>SUM(O180)</f>
        <v>0</v>
      </c>
      <c r="P179" s="61">
        <f>SUM(P180)</f>
        <v>0</v>
      </c>
      <c r="Q179" s="61">
        <f>SUM(M179+N179)</f>
        <v>0</v>
      </c>
    </row>
    <row r="180" spans="1:17" ht="63">
      <c r="A180" s="86"/>
      <c r="B180" s="29" t="s">
        <v>175</v>
      </c>
      <c r="C180" s="53">
        <v>992</v>
      </c>
      <c r="D180" s="91" t="s">
        <v>109</v>
      </c>
      <c r="E180" s="91" t="s">
        <v>81</v>
      </c>
      <c r="F180" s="91" t="s">
        <v>174</v>
      </c>
      <c r="G180" s="92"/>
      <c r="H180" s="61">
        <f>SUM(H181)</f>
        <v>138390.4</v>
      </c>
      <c r="I180" s="61">
        <f>SUM(I181)</f>
        <v>0</v>
      </c>
      <c r="J180" s="61">
        <f>SUM(J181)</f>
        <v>0</v>
      </c>
      <c r="K180" s="61">
        <f>SUM(K181)</f>
        <v>0</v>
      </c>
      <c r="L180" s="61">
        <f>SUM(L181)</f>
        <v>138390.4</v>
      </c>
      <c r="M180" s="61">
        <f>SUM(M181)</f>
        <v>0</v>
      </c>
      <c r="N180" s="61">
        <f>SUM(N181)</f>
        <v>0</v>
      </c>
      <c r="O180" s="61">
        <f>SUM(O181)</f>
        <v>0</v>
      </c>
      <c r="P180" s="61">
        <f>SUM(P181)</f>
        <v>0</v>
      </c>
      <c r="Q180" s="61">
        <f>SUM(Q181)</f>
        <v>0</v>
      </c>
    </row>
    <row r="181" spans="1:17" ht="47.25">
      <c r="A181" s="86"/>
      <c r="B181" s="29" t="s">
        <v>233</v>
      </c>
      <c r="C181" s="53">
        <v>992</v>
      </c>
      <c r="D181" s="91" t="s">
        <v>109</v>
      </c>
      <c r="E181" s="91" t="s">
        <v>81</v>
      </c>
      <c r="F181" s="91" t="s">
        <v>174</v>
      </c>
      <c r="G181" s="92" t="s">
        <v>93</v>
      </c>
      <c r="H181" s="61">
        <v>138390.4</v>
      </c>
      <c r="I181" s="61">
        <f>SUM(J181+K181)</f>
        <v>0</v>
      </c>
      <c r="J181" s="93">
        <v>0</v>
      </c>
      <c r="K181" s="93">
        <v>0</v>
      </c>
      <c r="L181" s="93">
        <f>SUM(H181+I181)</f>
        <v>138390.4</v>
      </c>
      <c r="M181" s="61">
        <v>0</v>
      </c>
      <c r="N181" s="61">
        <f>SUM(O181+P181)</f>
        <v>0</v>
      </c>
      <c r="O181" s="93">
        <v>0</v>
      </c>
      <c r="P181" s="93">
        <v>0</v>
      </c>
      <c r="Q181" s="93">
        <f>SUM(M181+N181)</f>
        <v>0</v>
      </c>
    </row>
    <row r="182" spans="1:17" ht="63">
      <c r="A182" s="86"/>
      <c r="B182" s="29" t="s">
        <v>524</v>
      </c>
      <c r="C182" s="53">
        <v>992</v>
      </c>
      <c r="D182" s="91" t="s">
        <v>109</v>
      </c>
      <c r="E182" s="91" t="s">
        <v>81</v>
      </c>
      <c r="F182" s="91" t="s">
        <v>525</v>
      </c>
      <c r="G182" s="92"/>
      <c r="H182" s="61">
        <f>SUM(H183)</f>
        <v>500</v>
      </c>
      <c r="I182" s="61">
        <f aca="true" t="shared" si="51" ref="I182:Q182">SUM(I183)</f>
        <v>0</v>
      </c>
      <c r="J182" s="61">
        <f t="shared" si="51"/>
        <v>0</v>
      </c>
      <c r="K182" s="61">
        <f t="shared" si="51"/>
        <v>0</v>
      </c>
      <c r="L182" s="61">
        <f t="shared" si="51"/>
        <v>500</v>
      </c>
      <c r="M182" s="61">
        <f t="shared" si="51"/>
        <v>500</v>
      </c>
      <c r="N182" s="61">
        <f t="shared" si="51"/>
        <v>0</v>
      </c>
      <c r="O182" s="61">
        <f t="shared" si="51"/>
        <v>0</v>
      </c>
      <c r="P182" s="61">
        <f t="shared" si="51"/>
        <v>0</v>
      </c>
      <c r="Q182" s="61">
        <f t="shared" si="51"/>
        <v>500</v>
      </c>
    </row>
    <row r="183" spans="1:17" ht="47.25">
      <c r="A183" s="86"/>
      <c r="B183" s="29" t="s">
        <v>529</v>
      </c>
      <c r="C183" s="53">
        <v>992</v>
      </c>
      <c r="D183" s="91" t="s">
        <v>109</v>
      </c>
      <c r="E183" s="91" t="s">
        <v>81</v>
      </c>
      <c r="F183" s="91" t="s">
        <v>526</v>
      </c>
      <c r="G183" s="92"/>
      <c r="H183" s="61">
        <f aca="true" t="shared" si="52" ref="H183:Q183">SUM(H185)</f>
        <v>500</v>
      </c>
      <c r="I183" s="61">
        <f t="shared" si="52"/>
        <v>0</v>
      </c>
      <c r="J183" s="61">
        <f t="shared" si="52"/>
        <v>0</v>
      </c>
      <c r="K183" s="61">
        <f t="shared" si="52"/>
        <v>0</v>
      </c>
      <c r="L183" s="61">
        <f t="shared" si="52"/>
        <v>500</v>
      </c>
      <c r="M183" s="61">
        <f t="shared" si="52"/>
        <v>500</v>
      </c>
      <c r="N183" s="61">
        <f t="shared" si="52"/>
        <v>0</v>
      </c>
      <c r="O183" s="61">
        <f t="shared" si="52"/>
        <v>0</v>
      </c>
      <c r="P183" s="61">
        <f t="shared" si="52"/>
        <v>0</v>
      </c>
      <c r="Q183" s="61">
        <f t="shared" si="52"/>
        <v>500</v>
      </c>
    </row>
    <row r="184" spans="1:17" ht="47.25">
      <c r="A184" s="86"/>
      <c r="B184" s="29" t="s">
        <v>530</v>
      </c>
      <c r="C184" s="53">
        <v>992</v>
      </c>
      <c r="D184" s="91" t="s">
        <v>109</v>
      </c>
      <c r="E184" s="91" t="s">
        <v>81</v>
      </c>
      <c r="F184" s="91" t="s">
        <v>527</v>
      </c>
      <c r="G184" s="92"/>
      <c r="H184" s="61">
        <f>SUM(H185)</f>
        <v>500</v>
      </c>
      <c r="I184" s="61">
        <f>SUM(J184+K185)</f>
        <v>0</v>
      </c>
      <c r="J184" s="61">
        <f>SUM(J185)</f>
        <v>0</v>
      </c>
      <c r="K184" s="61">
        <f>SUM(K185)</f>
        <v>0</v>
      </c>
      <c r="L184" s="61">
        <f>SUM(H183+I183)</f>
        <v>500</v>
      </c>
      <c r="M184" s="61">
        <f>SUM(M185)</f>
        <v>500</v>
      </c>
      <c r="N184" s="61">
        <f>SUM(O184+P185)</f>
        <v>0</v>
      </c>
      <c r="O184" s="61">
        <f>SUM(O185)</f>
        <v>0</v>
      </c>
      <c r="P184" s="61">
        <f>SUM(P185)</f>
        <v>0</v>
      </c>
      <c r="Q184" s="61">
        <f>SUM(M183+N183)</f>
        <v>500</v>
      </c>
    </row>
    <row r="185" spans="1:17" ht="47.25">
      <c r="A185" s="86"/>
      <c r="B185" s="29" t="s">
        <v>190</v>
      </c>
      <c r="C185" s="53">
        <v>992</v>
      </c>
      <c r="D185" s="91" t="s">
        <v>109</v>
      </c>
      <c r="E185" s="91" t="s">
        <v>81</v>
      </c>
      <c r="F185" s="91" t="s">
        <v>528</v>
      </c>
      <c r="G185" s="92"/>
      <c r="H185" s="61">
        <f>SUM(H186)</f>
        <v>500</v>
      </c>
      <c r="I185" s="61">
        <f>SUM(J186:K186)</f>
        <v>0</v>
      </c>
      <c r="J185" s="61">
        <f>SUM(J186)</f>
        <v>0</v>
      </c>
      <c r="K185" s="61">
        <f>SUM(K186)</f>
        <v>0</v>
      </c>
      <c r="L185" s="61">
        <f>SUM(H184+I184)</f>
        <v>500</v>
      </c>
      <c r="M185" s="61">
        <f>SUM(M186)</f>
        <v>500</v>
      </c>
      <c r="N185" s="61">
        <f>SUM(O186:P186)</f>
        <v>0</v>
      </c>
      <c r="O185" s="61">
        <f>SUM(O186)</f>
        <v>0</v>
      </c>
      <c r="P185" s="61">
        <f>SUM(P186)</f>
        <v>0</v>
      </c>
      <c r="Q185" s="61">
        <f>SUM(M184+N184)</f>
        <v>500</v>
      </c>
    </row>
    <row r="186" spans="1:17" ht="63">
      <c r="A186" s="86"/>
      <c r="B186" s="29" t="s">
        <v>9</v>
      </c>
      <c r="C186" s="53">
        <v>992</v>
      </c>
      <c r="D186" s="91" t="s">
        <v>109</v>
      </c>
      <c r="E186" s="91" t="s">
        <v>81</v>
      </c>
      <c r="F186" s="91" t="s">
        <v>528</v>
      </c>
      <c r="G186" s="92" t="s">
        <v>83</v>
      </c>
      <c r="H186" s="61">
        <v>500</v>
      </c>
      <c r="I186" s="61">
        <f>SUM(J186+K189)</f>
        <v>0</v>
      </c>
      <c r="J186" s="93">
        <v>0</v>
      </c>
      <c r="K186" s="61">
        <f>SUM(K189)</f>
        <v>0</v>
      </c>
      <c r="L186" s="61">
        <f>SUM(H185+I185)</f>
        <v>500</v>
      </c>
      <c r="M186" s="61">
        <v>500</v>
      </c>
      <c r="N186" s="61">
        <f>SUM(O186+P186)</f>
        <v>0</v>
      </c>
      <c r="O186" s="93">
        <v>0</v>
      </c>
      <c r="P186" s="61">
        <v>0</v>
      </c>
      <c r="Q186" s="61">
        <f>SUM(M185+N185)</f>
        <v>500</v>
      </c>
    </row>
    <row r="187" spans="1:17" ht="15.75">
      <c r="A187" s="86"/>
      <c r="B187" s="29" t="s">
        <v>129</v>
      </c>
      <c r="C187" s="53">
        <v>992</v>
      </c>
      <c r="D187" s="91" t="s">
        <v>109</v>
      </c>
      <c r="E187" s="91" t="s">
        <v>106</v>
      </c>
      <c r="F187" s="91"/>
      <c r="G187" s="92"/>
      <c r="H187" s="61">
        <f aca="true" t="shared" si="53" ref="H187:Q187">SUM(H188+H199+H204+H208)</f>
        <v>74728.4</v>
      </c>
      <c r="I187" s="61">
        <f t="shared" si="53"/>
        <v>-9000</v>
      </c>
      <c r="J187" s="61">
        <f t="shared" si="53"/>
        <v>-9000</v>
      </c>
      <c r="K187" s="61">
        <f t="shared" si="53"/>
        <v>0</v>
      </c>
      <c r="L187" s="61">
        <f t="shared" si="53"/>
        <v>65728.4</v>
      </c>
      <c r="M187" s="61">
        <f t="shared" si="53"/>
        <v>106483.6</v>
      </c>
      <c r="N187" s="61">
        <f t="shared" si="53"/>
        <v>-9000</v>
      </c>
      <c r="O187" s="61">
        <f t="shared" si="53"/>
        <v>-9000</v>
      </c>
      <c r="P187" s="61">
        <f t="shared" si="53"/>
        <v>0</v>
      </c>
      <c r="Q187" s="61">
        <f t="shared" si="53"/>
        <v>97483.6</v>
      </c>
    </row>
    <row r="188" spans="1:17" ht="63">
      <c r="A188" s="86"/>
      <c r="B188" s="29" t="s">
        <v>33</v>
      </c>
      <c r="C188" s="53">
        <v>992</v>
      </c>
      <c r="D188" s="91" t="s">
        <v>109</v>
      </c>
      <c r="E188" s="91" t="s">
        <v>106</v>
      </c>
      <c r="F188" s="91" t="s">
        <v>300</v>
      </c>
      <c r="G188" s="92"/>
      <c r="H188" s="61">
        <f aca="true" t="shared" si="54" ref="H188:Q188">SUM(H189)</f>
        <v>33850</v>
      </c>
      <c r="I188" s="61">
        <f t="shared" si="54"/>
        <v>-9000</v>
      </c>
      <c r="J188" s="61">
        <f t="shared" si="54"/>
        <v>-9000</v>
      </c>
      <c r="K188" s="61">
        <f t="shared" si="54"/>
        <v>0</v>
      </c>
      <c r="L188" s="61">
        <f t="shared" si="54"/>
        <v>24850</v>
      </c>
      <c r="M188" s="61">
        <f t="shared" si="54"/>
        <v>33200</v>
      </c>
      <c r="N188" s="61">
        <f t="shared" si="54"/>
        <v>-9000</v>
      </c>
      <c r="O188" s="61">
        <f t="shared" si="54"/>
        <v>-9000</v>
      </c>
      <c r="P188" s="61">
        <f t="shared" si="54"/>
        <v>0</v>
      </c>
      <c r="Q188" s="61">
        <f t="shared" si="54"/>
        <v>24200</v>
      </c>
    </row>
    <row r="189" spans="1:17" ht="31.5">
      <c r="A189" s="86"/>
      <c r="B189" s="29" t="s">
        <v>18</v>
      </c>
      <c r="C189" s="53">
        <v>992</v>
      </c>
      <c r="D189" s="91" t="s">
        <v>109</v>
      </c>
      <c r="E189" s="91" t="s">
        <v>106</v>
      </c>
      <c r="F189" s="91" t="s">
        <v>301</v>
      </c>
      <c r="G189" s="92"/>
      <c r="H189" s="61">
        <f aca="true" t="shared" si="55" ref="H189:Q189">SUM(H190+H193+H196)</f>
        <v>33850</v>
      </c>
      <c r="I189" s="61">
        <f t="shared" si="55"/>
        <v>-9000</v>
      </c>
      <c r="J189" s="61">
        <f t="shared" si="55"/>
        <v>-9000</v>
      </c>
      <c r="K189" s="61">
        <f t="shared" si="55"/>
        <v>0</v>
      </c>
      <c r="L189" s="61">
        <f t="shared" si="55"/>
        <v>24850</v>
      </c>
      <c r="M189" s="61">
        <f t="shared" si="55"/>
        <v>33200</v>
      </c>
      <c r="N189" s="61">
        <f t="shared" si="55"/>
        <v>-9000</v>
      </c>
      <c r="O189" s="61">
        <f t="shared" si="55"/>
        <v>-9000</v>
      </c>
      <c r="P189" s="61">
        <f t="shared" si="55"/>
        <v>0</v>
      </c>
      <c r="Q189" s="61">
        <f t="shared" si="55"/>
        <v>24200</v>
      </c>
    </row>
    <row r="190" spans="1:17" ht="31.5">
      <c r="A190" s="86"/>
      <c r="B190" s="29" t="s">
        <v>304</v>
      </c>
      <c r="C190" s="53">
        <v>992</v>
      </c>
      <c r="D190" s="91" t="s">
        <v>109</v>
      </c>
      <c r="E190" s="91" t="s">
        <v>106</v>
      </c>
      <c r="F190" s="91" t="s">
        <v>305</v>
      </c>
      <c r="G190" s="92"/>
      <c r="H190" s="61">
        <f>SUM(H191)</f>
        <v>32100</v>
      </c>
      <c r="I190" s="61">
        <f>SUM(J190+K190)</f>
        <v>-9000</v>
      </c>
      <c r="J190" s="61">
        <f>SUM(J191)</f>
        <v>-9000</v>
      </c>
      <c r="K190" s="61">
        <f>SUM(K191)</f>
        <v>0</v>
      </c>
      <c r="L190" s="61">
        <f>SUM(H190+I190)</f>
        <v>23100</v>
      </c>
      <c r="M190" s="61">
        <f>SUM(M191)</f>
        <v>32100</v>
      </c>
      <c r="N190" s="61">
        <f>SUM(O190+P190)</f>
        <v>-9000</v>
      </c>
      <c r="O190" s="61">
        <f>SUM(O191)</f>
        <v>-9000</v>
      </c>
      <c r="P190" s="61">
        <f>SUM(P191)</f>
        <v>0</v>
      </c>
      <c r="Q190" s="61">
        <f>SUM(M190+N190)</f>
        <v>23100</v>
      </c>
    </row>
    <row r="191" spans="1:17" ht="31.5">
      <c r="A191" s="86"/>
      <c r="B191" s="29" t="s">
        <v>97</v>
      </c>
      <c r="C191" s="53">
        <v>992</v>
      </c>
      <c r="D191" s="91" t="s">
        <v>109</v>
      </c>
      <c r="E191" s="91" t="s">
        <v>106</v>
      </c>
      <c r="F191" s="91" t="s">
        <v>306</v>
      </c>
      <c r="G191" s="92"/>
      <c r="H191" s="61">
        <f>SUM(H192)</f>
        <v>32100</v>
      </c>
      <c r="I191" s="61">
        <f>SUM(J191+K191)</f>
        <v>-9000</v>
      </c>
      <c r="J191" s="61">
        <f>SUM(J192)</f>
        <v>-9000</v>
      </c>
      <c r="K191" s="61">
        <f>SUM(K192)</f>
        <v>0</v>
      </c>
      <c r="L191" s="61">
        <f>SUM(H191+I191)</f>
        <v>23100</v>
      </c>
      <c r="M191" s="61">
        <f>SUM(M192)</f>
        <v>32100</v>
      </c>
      <c r="N191" s="61">
        <f>SUM(O191+P191)</f>
        <v>-9000</v>
      </c>
      <c r="O191" s="61">
        <f>SUM(O192)</f>
        <v>-9000</v>
      </c>
      <c r="P191" s="61">
        <f>SUM(P192)</f>
        <v>0</v>
      </c>
      <c r="Q191" s="61">
        <f>SUM(M191+N191)</f>
        <v>23100</v>
      </c>
    </row>
    <row r="192" spans="1:17" ht="63">
      <c r="A192" s="86"/>
      <c r="B192" s="29" t="s">
        <v>9</v>
      </c>
      <c r="C192" s="53">
        <v>992</v>
      </c>
      <c r="D192" s="91" t="s">
        <v>109</v>
      </c>
      <c r="E192" s="91" t="s">
        <v>106</v>
      </c>
      <c r="F192" s="91" t="s">
        <v>306</v>
      </c>
      <c r="G192" s="92" t="s">
        <v>83</v>
      </c>
      <c r="H192" s="61">
        <v>32100</v>
      </c>
      <c r="I192" s="61">
        <f>SUM(J192+K192)</f>
        <v>-9000</v>
      </c>
      <c r="J192" s="93">
        <v>-9000</v>
      </c>
      <c r="K192" s="93">
        <v>0</v>
      </c>
      <c r="L192" s="61">
        <f>SUM(H192+I192)</f>
        <v>23100</v>
      </c>
      <c r="M192" s="61">
        <v>32100</v>
      </c>
      <c r="N192" s="61">
        <f>SUM(O192+P192)</f>
        <v>-9000</v>
      </c>
      <c r="O192" s="93">
        <v>-9000</v>
      </c>
      <c r="P192" s="93">
        <v>0</v>
      </c>
      <c r="Q192" s="61">
        <f>SUM(M192+N192)</f>
        <v>23100</v>
      </c>
    </row>
    <row r="193" spans="1:17" ht="63" hidden="1">
      <c r="A193" s="86"/>
      <c r="B193" s="29" t="s">
        <v>57</v>
      </c>
      <c r="C193" s="53">
        <v>992</v>
      </c>
      <c r="D193" s="91" t="s">
        <v>109</v>
      </c>
      <c r="E193" s="91" t="s">
        <v>106</v>
      </c>
      <c r="F193" s="91" t="s">
        <v>307</v>
      </c>
      <c r="G193" s="92"/>
      <c r="H193" s="61">
        <f>SUM(H194)</f>
        <v>0</v>
      </c>
      <c r="I193" s="61">
        <f>SUM(J193+K193)</f>
        <v>0</v>
      </c>
      <c r="J193" s="61">
        <f>SUM(J194)</f>
        <v>0</v>
      </c>
      <c r="K193" s="61">
        <f>SUM(K194)</f>
        <v>0</v>
      </c>
      <c r="L193" s="61">
        <f>SUM(H193+I193)</f>
        <v>0</v>
      </c>
      <c r="M193" s="61">
        <f>SUM(M194)</f>
        <v>0</v>
      </c>
      <c r="N193" s="61">
        <f>SUM(O193+P193)</f>
        <v>0</v>
      </c>
      <c r="O193" s="61">
        <f>SUM(O194)</f>
        <v>0</v>
      </c>
      <c r="P193" s="61">
        <f>SUM(P194)</f>
        <v>0</v>
      </c>
      <c r="Q193" s="61">
        <f>SUM(M193+N193)</f>
        <v>0</v>
      </c>
    </row>
    <row r="194" spans="1:17" ht="47.25" hidden="1">
      <c r="A194" s="86"/>
      <c r="B194" s="29" t="s">
        <v>102</v>
      </c>
      <c r="C194" s="53">
        <v>992</v>
      </c>
      <c r="D194" s="91" t="s">
        <v>109</v>
      </c>
      <c r="E194" s="91" t="s">
        <v>106</v>
      </c>
      <c r="F194" s="91" t="s">
        <v>308</v>
      </c>
      <c r="G194" s="92"/>
      <c r="H194" s="61">
        <f>SUM(H195)</f>
        <v>0</v>
      </c>
      <c r="I194" s="61">
        <f>SUM(I195)</f>
        <v>0</v>
      </c>
      <c r="J194" s="61">
        <f>SUM(J195)</f>
        <v>0</v>
      </c>
      <c r="K194" s="61">
        <f>SUM(K195)</f>
        <v>0</v>
      </c>
      <c r="L194" s="61">
        <f>SUM(L195)</f>
        <v>0</v>
      </c>
      <c r="M194" s="61">
        <f>SUM(M195)</f>
        <v>0</v>
      </c>
      <c r="N194" s="61">
        <f>SUM(N195)</f>
        <v>0</v>
      </c>
      <c r="O194" s="61">
        <f>SUM(O195)</f>
        <v>0</v>
      </c>
      <c r="P194" s="61">
        <f>SUM(P195)</f>
        <v>0</v>
      </c>
      <c r="Q194" s="61">
        <f>SUM(Q195)</f>
        <v>0</v>
      </c>
    </row>
    <row r="195" spans="1:17" ht="63" hidden="1">
      <c r="A195" s="86"/>
      <c r="B195" s="29" t="s">
        <v>9</v>
      </c>
      <c r="C195" s="53">
        <v>992</v>
      </c>
      <c r="D195" s="91" t="s">
        <v>109</v>
      </c>
      <c r="E195" s="91" t="s">
        <v>106</v>
      </c>
      <c r="F195" s="91" t="s">
        <v>308</v>
      </c>
      <c r="G195" s="92" t="s">
        <v>83</v>
      </c>
      <c r="H195" s="61">
        <v>0</v>
      </c>
      <c r="I195" s="61">
        <f>SUM(J195+K195)</f>
        <v>0</v>
      </c>
      <c r="J195" s="93">
        <v>0</v>
      </c>
      <c r="K195" s="93">
        <v>0</v>
      </c>
      <c r="L195" s="61">
        <f>SUM(H195+I195)</f>
        <v>0</v>
      </c>
      <c r="M195" s="61">
        <v>0</v>
      </c>
      <c r="N195" s="61">
        <f>SUM(O195+P195)</f>
        <v>0</v>
      </c>
      <c r="O195" s="93">
        <v>0</v>
      </c>
      <c r="P195" s="93">
        <v>0</v>
      </c>
      <c r="Q195" s="61">
        <f>SUM(M195+N195)</f>
        <v>0</v>
      </c>
    </row>
    <row r="196" spans="1:17" ht="78.75">
      <c r="A196" s="86"/>
      <c r="B196" s="29" t="s">
        <v>309</v>
      </c>
      <c r="C196" s="53">
        <v>992</v>
      </c>
      <c r="D196" s="91" t="s">
        <v>109</v>
      </c>
      <c r="E196" s="91" t="s">
        <v>106</v>
      </c>
      <c r="F196" s="91" t="s">
        <v>310</v>
      </c>
      <c r="G196" s="92"/>
      <c r="H196" s="61">
        <f>SUM(H197)</f>
        <v>1750</v>
      </c>
      <c r="I196" s="61">
        <f>SUM(J196+K196)</f>
        <v>0</v>
      </c>
      <c r="J196" s="61">
        <f>SUM(J197)</f>
        <v>0</v>
      </c>
      <c r="K196" s="61">
        <f>SUM(K197)</f>
        <v>0</v>
      </c>
      <c r="L196" s="61">
        <f>SUM(H196+I196)</f>
        <v>1750</v>
      </c>
      <c r="M196" s="61">
        <f>SUM(M197)</f>
        <v>1100</v>
      </c>
      <c r="N196" s="61">
        <f>SUM(O196+P196)</f>
        <v>0</v>
      </c>
      <c r="O196" s="61">
        <f>SUM(O197)</f>
        <v>0</v>
      </c>
      <c r="P196" s="61">
        <f>SUM(P197)</f>
        <v>0</v>
      </c>
      <c r="Q196" s="61">
        <f>SUM(M196+N196)</f>
        <v>1100</v>
      </c>
    </row>
    <row r="197" spans="1:17" ht="31.5">
      <c r="A197" s="86"/>
      <c r="B197" s="29" t="s">
        <v>178</v>
      </c>
      <c r="C197" s="53">
        <v>992</v>
      </c>
      <c r="D197" s="91" t="s">
        <v>109</v>
      </c>
      <c r="E197" s="91" t="s">
        <v>106</v>
      </c>
      <c r="F197" s="91" t="s">
        <v>311</v>
      </c>
      <c r="G197" s="92"/>
      <c r="H197" s="61">
        <f>SUM(H198)</f>
        <v>1750</v>
      </c>
      <c r="I197" s="61">
        <f>SUM(I198)</f>
        <v>0</v>
      </c>
      <c r="J197" s="61">
        <f>SUM(J198)</f>
        <v>0</v>
      </c>
      <c r="K197" s="61">
        <f>SUM(K198)</f>
        <v>0</v>
      </c>
      <c r="L197" s="61">
        <f>SUM(L198)</f>
        <v>1750</v>
      </c>
      <c r="M197" s="61">
        <f>SUM(M198)</f>
        <v>1100</v>
      </c>
      <c r="N197" s="61">
        <f>SUM(N198)</f>
        <v>0</v>
      </c>
      <c r="O197" s="61">
        <f>SUM(O198)</f>
        <v>0</v>
      </c>
      <c r="P197" s="61">
        <f>SUM(P198)</f>
        <v>0</v>
      </c>
      <c r="Q197" s="61">
        <f>SUM(Q198)</f>
        <v>1100</v>
      </c>
    </row>
    <row r="198" spans="1:17" ht="63">
      <c r="A198" s="86"/>
      <c r="B198" s="29" t="s">
        <v>9</v>
      </c>
      <c r="C198" s="53">
        <v>992</v>
      </c>
      <c r="D198" s="91" t="s">
        <v>109</v>
      </c>
      <c r="E198" s="91" t="s">
        <v>106</v>
      </c>
      <c r="F198" s="91" t="s">
        <v>311</v>
      </c>
      <c r="G198" s="92" t="s">
        <v>83</v>
      </c>
      <c r="H198" s="61">
        <v>1750</v>
      </c>
      <c r="I198" s="61">
        <f>SUM(J198+K198)</f>
        <v>0</v>
      </c>
      <c r="J198" s="93">
        <v>0</v>
      </c>
      <c r="K198" s="93">
        <v>0</v>
      </c>
      <c r="L198" s="61">
        <f>SUM(H198+I198)</f>
        <v>1750</v>
      </c>
      <c r="M198" s="61">
        <v>1100</v>
      </c>
      <c r="N198" s="61">
        <f>SUM(O198+P198)</f>
        <v>0</v>
      </c>
      <c r="O198" s="93">
        <v>0</v>
      </c>
      <c r="P198" s="93">
        <v>0</v>
      </c>
      <c r="Q198" s="61">
        <f>SUM(M198+N198)</f>
        <v>1100</v>
      </c>
    </row>
    <row r="199" spans="1:17" ht="63">
      <c r="A199" s="86"/>
      <c r="B199" s="29" t="s">
        <v>467</v>
      </c>
      <c r="C199" s="53">
        <v>992</v>
      </c>
      <c r="D199" s="91" t="s">
        <v>109</v>
      </c>
      <c r="E199" s="91" t="s">
        <v>106</v>
      </c>
      <c r="F199" s="91" t="s">
        <v>468</v>
      </c>
      <c r="G199" s="92"/>
      <c r="H199" s="61">
        <f>SUM(H200)</f>
        <v>40828.4</v>
      </c>
      <c r="I199" s="61">
        <f>SUM(J199+K199)</f>
        <v>0</v>
      </c>
      <c r="J199" s="61">
        <f aca="true" t="shared" si="56" ref="J199:L202">SUM(J200)</f>
        <v>0</v>
      </c>
      <c r="K199" s="61">
        <f t="shared" si="56"/>
        <v>0</v>
      </c>
      <c r="L199" s="61">
        <f t="shared" si="56"/>
        <v>40828.4</v>
      </c>
      <c r="M199" s="61">
        <f>SUM(M200)</f>
        <v>73233.6</v>
      </c>
      <c r="N199" s="61">
        <f>SUM(O199+P199)</f>
        <v>0</v>
      </c>
      <c r="O199" s="61">
        <f aca="true" t="shared" si="57" ref="O199:Q202">SUM(O200)</f>
        <v>0</v>
      </c>
      <c r="P199" s="61">
        <f t="shared" si="57"/>
        <v>0</v>
      </c>
      <c r="Q199" s="61">
        <f t="shared" si="57"/>
        <v>73233.6</v>
      </c>
    </row>
    <row r="200" spans="1:17" ht="31.5">
      <c r="A200" s="86"/>
      <c r="B200" s="29" t="s">
        <v>469</v>
      </c>
      <c r="C200" s="53">
        <v>992</v>
      </c>
      <c r="D200" s="91" t="s">
        <v>109</v>
      </c>
      <c r="E200" s="91" t="s">
        <v>106</v>
      </c>
      <c r="F200" s="91" t="s">
        <v>470</v>
      </c>
      <c r="G200" s="92"/>
      <c r="H200" s="61">
        <f>SUM(H201)</f>
        <v>40828.4</v>
      </c>
      <c r="I200" s="61">
        <f>SUM(I201)</f>
        <v>0</v>
      </c>
      <c r="J200" s="61">
        <f t="shared" si="56"/>
        <v>0</v>
      </c>
      <c r="K200" s="61">
        <f t="shared" si="56"/>
        <v>0</v>
      </c>
      <c r="L200" s="61">
        <f t="shared" si="56"/>
        <v>40828.4</v>
      </c>
      <c r="M200" s="61">
        <f>SUM(M201)</f>
        <v>73233.6</v>
      </c>
      <c r="N200" s="61">
        <f>SUM(N201)</f>
        <v>0</v>
      </c>
      <c r="O200" s="61">
        <f t="shared" si="57"/>
        <v>0</v>
      </c>
      <c r="P200" s="61">
        <f t="shared" si="57"/>
        <v>0</v>
      </c>
      <c r="Q200" s="61">
        <f t="shared" si="57"/>
        <v>73233.6</v>
      </c>
    </row>
    <row r="201" spans="1:17" ht="47.25">
      <c r="A201" s="86"/>
      <c r="B201" s="34" t="s">
        <v>471</v>
      </c>
      <c r="C201" s="53">
        <v>992</v>
      </c>
      <c r="D201" s="91" t="s">
        <v>109</v>
      </c>
      <c r="E201" s="91" t="s">
        <v>106</v>
      </c>
      <c r="F201" s="91" t="s">
        <v>472</v>
      </c>
      <c r="G201" s="92"/>
      <c r="H201" s="61">
        <f>SUM(H202)</f>
        <v>40828.4</v>
      </c>
      <c r="I201" s="61">
        <f>SUM(J201+K201)</f>
        <v>0</v>
      </c>
      <c r="J201" s="61">
        <f t="shared" si="56"/>
        <v>0</v>
      </c>
      <c r="K201" s="61">
        <f t="shared" si="56"/>
        <v>0</v>
      </c>
      <c r="L201" s="61">
        <f t="shared" si="56"/>
        <v>40828.4</v>
      </c>
      <c r="M201" s="61">
        <f>SUM(M202)</f>
        <v>73233.6</v>
      </c>
      <c r="N201" s="61">
        <f>SUM(O201+P201)</f>
        <v>0</v>
      </c>
      <c r="O201" s="61">
        <f t="shared" si="57"/>
        <v>0</v>
      </c>
      <c r="P201" s="61">
        <f t="shared" si="57"/>
        <v>0</v>
      </c>
      <c r="Q201" s="61">
        <f t="shared" si="57"/>
        <v>73233.6</v>
      </c>
    </row>
    <row r="202" spans="1:17" ht="47.25">
      <c r="A202" s="86"/>
      <c r="B202" s="34" t="s">
        <v>473</v>
      </c>
      <c r="C202" s="53">
        <v>992</v>
      </c>
      <c r="D202" s="91" t="s">
        <v>109</v>
      </c>
      <c r="E202" s="91" t="s">
        <v>106</v>
      </c>
      <c r="F202" s="91" t="s">
        <v>474</v>
      </c>
      <c r="G202" s="92"/>
      <c r="H202" s="61">
        <f>SUM(H203)</f>
        <v>40828.4</v>
      </c>
      <c r="I202" s="61">
        <f>SUM(J202+K202)</f>
        <v>0</v>
      </c>
      <c r="J202" s="61">
        <f t="shared" si="56"/>
        <v>0</v>
      </c>
      <c r="K202" s="61">
        <f t="shared" si="56"/>
        <v>0</v>
      </c>
      <c r="L202" s="61">
        <f t="shared" si="56"/>
        <v>40828.4</v>
      </c>
      <c r="M202" s="61">
        <f>SUM(M203)</f>
        <v>73233.6</v>
      </c>
      <c r="N202" s="61">
        <f>SUM(O202+P202)</f>
        <v>0</v>
      </c>
      <c r="O202" s="61">
        <f t="shared" si="57"/>
        <v>0</v>
      </c>
      <c r="P202" s="61">
        <f t="shared" si="57"/>
        <v>0</v>
      </c>
      <c r="Q202" s="61">
        <f t="shared" si="57"/>
        <v>73233.6</v>
      </c>
    </row>
    <row r="203" spans="1:17" ht="63">
      <c r="A203" s="86"/>
      <c r="B203" s="29" t="s">
        <v>9</v>
      </c>
      <c r="C203" s="53">
        <v>992</v>
      </c>
      <c r="D203" s="91" t="s">
        <v>109</v>
      </c>
      <c r="E203" s="91" t="s">
        <v>106</v>
      </c>
      <c r="F203" s="91" t="s">
        <v>474</v>
      </c>
      <c r="G203" s="92" t="s">
        <v>83</v>
      </c>
      <c r="H203" s="61">
        <v>40828.4</v>
      </c>
      <c r="I203" s="61">
        <f>SUM(J203+K203)</f>
        <v>0</v>
      </c>
      <c r="J203" s="93">
        <v>0</v>
      </c>
      <c r="K203" s="93">
        <v>0</v>
      </c>
      <c r="L203" s="93">
        <f>SUM(H203+I203)</f>
        <v>40828.4</v>
      </c>
      <c r="M203" s="61">
        <v>73233.6</v>
      </c>
      <c r="N203" s="61">
        <f>SUM(O203+P203)</f>
        <v>0</v>
      </c>
      <c r="O203" s="93">
        <v>0</v>
      </c>
      <c r="P203" s="93">
        <v>0</v>
      </c>
      <c r="Q203" s="93">
        <f>SUM(M203+N203)</f>
        <v>73233.6</v>
      </c>
    </row>
    <row r="204" spans="1:17" ht="126">
      <c r="A204" s="86"/>
      <c r="B204" s="29" t="s">
        <v>502</v>
      </c>
      <c r="C204" s="53">
        <v>992</v>
      </c>
      <c r="D204" s="91" t="s">
        <v>109</v>
      </c>
      <c r="E204" s="91" t="s">
        <v>106</v>
      </c>
      <c r="F204" s="91" t="s">
        <v>505</v>
      </c>
      <c r="G204" s="92"/>
      <c r="H204" s="61">
        <f>SUM(H205)</f>
        <v>50</v>
      </c>
      <c r="I204" s="61">
        <f>SUM(J204+K204)</f>
        <v>0</v>
      </c>
      <c r="J204" s="61">
        <f aca="true" t="shared" si="58" ref="J204:N206">SUM(J205)</f>
        <v>0</v>
      </c>
      <c r="K204" s="61">
        <f t="shared" si="58"/>
        <v>0</v>
      </c>
      <c r="L204" s="61">
        <f t="shared" si="58"/>
        <v>50</v>
      </c>
      <c r="M204" s="61">
        <f>SUM(M205)</f>
        <v>50</v>
      </c>
      <c r="N204" s="61">
        <f>SUM(O204+P204)</f>
        <v>0</v>
      </c>
      <c r="O204" s="61">
        <f aca="true" t="shared" si="59" ref="O204:Q206">SUM(O205)</f>
        <v>0</v>
      </c>
      <c r="P204" s="61">
        <f t="shared" si="59"/>
        <v>0</v>
      </c>
      <c r="Q204" s="61">
        <f t="shared" si="59"/>
        <v>50</v>
      </c>
    </row>
    <row r="205" spans="1:17" ht="47.25">
      <c r="A205" s="86"/>
      <c r="B205" s="29" t="s">
        <v>504</v>
      </c>
      <c r="C205" s="53">
        <v>992</v>
      </c>
      <c r="D205" s="91" t="s">
        <v>109</v>
      </c>
      <c r="E205" s="91" t="s">
        <v>106</v>
      </c>
      <c r="F205" s="91" t="s">
        <v>506</v>
      </c>
      <c r="G205" s="92"/>
      <c r="H205" s="61">
        <f>SUM(H206)</f>
        <v>50</v>
      </c>
      <c r="I205" s="61">
        <f>SUM(I206)</f>
        <v>0</v>
      </c>
      <c r="J205" s="61">
        <f t="shared" si="58"/>
        <v>0</v>
      </c>
      <c r="K205" s="61">
        <f t="shared" si="58"/>
        <v>0</v>
      </c>
      <c r="L205" s="61">
        <f t="shared" si="58"/>
        <v>50</v>
      </c>
      <c r="M205" s="61">
        <f>SUM(M206)</f>
        <v>50</v>
      </c>
      <c r="N205" s="61">
        <f>SUM(N206)</f>
        <v>0</v>
      </c>
      <c r="O205" s="61">
        <f t="shared" si="59"/>
        <v>0</v>
      </c>
      <c r="P205" s="61">
        <f t="shared" si="59"/>
        <v>0</v>
      </c>
      <c r="Q205" s="61">
        <f t="shared" si="59"/>
        <v>50</v>
      </c>
    </row>
    <row r="206" spans="1:17" ht="94.5">
      <c r="A206" s="86"/>
      <c r="B206" s="34" t="s">
        <v>503</v>
      </c>
      <c r="C206" s="53">
        <v>992</v>
      </c>
      <c r="D206" s="91" t="s">
        <v>109</v>
      </c>
      <c r="E206" s="91" t="s">
        <v>106</v>
      </c>
      <c r="F206" s="91" t="s">
        <v>507</v>
      </c>
      <c r="G206" s="92"/>
      <c r="H206" s="61">
        <f>SUM(H207)</f>
        <v>50</v>
      </c>
      <c r="I206" s="61">
        <f>SUM(I207)</f>
        <v>0</v>
      </c>
      <c r="J206" s="61">
        <f t="shared" si="58"/>
        <v>0</v>
      </c>
      <c r="K206" s="61">
        <f t="shared" si="58"/>
        <v>0</v>
      </c>
      <c r="L206" s="61">
        <f t="shared" si="58"/>
        <v>50</v>
      </c>
      <c r="M206" s="61">
        <f t="shared" si="58"/>
        <v>50</v>
      </c>
      <c r="N206" s="61">
        <f t="shared" si="58"/>
        <v>0</v>
      </c>
      <c r="O206" s="61">
        <f t="shared" si="59"/>
        <v>0</v>
      </c>
      <c r="P206" s="61">
        <f t="shared" si="59"/>
        <v>0</v>
      </c>
      <c r="Q206" s="61">
        <f t="shared" si="59"/>
        <v>50</v>
      </c>
    </row>
    <row r="207" spans="1:17" ht="62.25" customHeight="1">
      <c r="A207" s="86"/>
      <c r="B207" s="29" t="s">
        <v>9</v>
      </c>
      <c r="C207" s="53">
        <v>992</v>
      </c>
      <c r="D207" s="91" t="s">
        <v>109</v>
      </c>
      <c r="E207" s="91" t="s">
        <v>106</v>
      </c>
      <c r="F207" s="91" t="s">
        <v>507</v>
      </c>
      <c r="G207" s="92" t="s">
        <v>83</v>
      </c>
      <c r="H207" s="61">
        <v>50</v>
      </c>
      <c r="I207" s="61">
        <f>SUM(J207+K207)</f>
        <v>0</v>
      </c>
      <c r="J207" s="93">
        <v>0</v>
      </c>
      <c r="K207" s="93">
        <v>0</v>
      </c>
      <c r="L207" s="93">
        <f>SUM(H207+I207)</f>
        <v>50</v>
      </c>
      <c r="M207" s="61">
        <v>50</v>
      </c>
      <c r="N207" s="61">
        <f>SUM(O207+P207)</f>
        <v>0</v>
      </c>
      <c r="O207" s="93">
        <v>0</v>
      </c>
      <c r="P207" s="93">
        <v>0</v>
      </c>
      <c r="Q207" s="93">
        <f>SUM(M207+N207)</f>
        <v>50</v>
      </c>
    </row>
    <row r="208" spans="1:17" ht="47.25" hidden="1">
      <c r="A208" s="86"/>
      <c r="B208" s="29" t="s">
        <v>679</v>
      </c>
      <c r="C208" s="53">
        <v>992</v>
      </c>
      <c r="D208" s="91" t="s">
        <v>109</v>
      </c>
      <c r="E208" s="91" t="s">
        <v>106</v>
      </c>
      <c r="F208" s="91" t="s">
        <v>518</v>
      </c>
      <c r="G208" s="92"/>
      <c r="H208" s="61">
        <f aca="true" t="shared" si="60" ref="H208:Q208">SUM(H209)</f>
        <v>0</v>
      </c>
      <c r="I208" s="61">
        <f t="shared" si="60"/>
        <v>0</v>
      </c>
      <c r="J208" s="61">
        <f t="shared" si="60"/>
        <v>0</v>
      </c>
      <c r="K208" s="61">
        <f t="shared" si="60"/>
        <v>0</v>
      </c>
      <c r="L208" s="61">
        <f t="shared" si="60"/>
        <v>0</v>
      </c>
      <c r="M208" s="61">
        <f t="shared" si="60"/>
        <v>0</v>
      </c>
      <c r="N208" s="61">
        <f t="shared" si="60"/>
        <v>0</v>
      </c>
      <c r="O208" s="61">
        <f t="shared" si="60"/>
        <v>0</v>
      </c>
      <c r="P208" s="61">
        <f t="shared" si="60"/>
        <v>0</v>
      </c>
      <c r="Q208" s="61">
        <f t="shared" si="60"/>
        <v>0</v>
      </c>
    </row>
    <row r="209" spans="1:17" ht="31.5" hidden="1">
      <c r="A209" s="86"/>
      <c r="B209" s="29" t="s">
        <v>531</v>
      </c>
      <c r="C209" s="53">
        <v>992</v>
      </c>
      <c r="D209" s="91" t="s">
        <v>109</v>
      </c>
      <c r="E209" s="91" t="s">
        <v>106</v>
      </c>
      <c r="F209" s="91" t="s">
        <v>519</v>
      </c>
      <c r="G209" s="92"/>
      <c r="H209" s="61">
        <f>SUM(H210)</f>
        <v>0</v>
      </c>
      <c r="I209" s="61">
        <f>SUM(J209)</f>
        <v>0</v>
      </c>
      <c r="J209" s="61">
        <f>SUM(J210)</f>
        <v>0</v>
      </c>
      <c r="K209" s="61">
        <f>SUM(K210+K216+K213)</f>
        <v>0</v>
      </c>
      <c r="L209" s="61">
        <f>SUM(H209+I209)</f>
        <v>0</v>
      </c>
      <c r="M209" s="61">
        <f>SUM(M210)</f>
        <v>0</v>
      </c>
      <c r="N209" s="61">
        <f>SUM(N210)</f>
        <v>0</v>
      </c>
      <c r="O209" s="61">
        <f>SUM(O210)</f>
        <v>0</v>
      </c>
      <c r="P209" s="61">
        <f>SUM(P210+P216+P213)</f>
        <v>0</v>
      </c>
      <c r="Q209" s="61">
        <f>SUM(M209+N209)</f>
        <v>0</v>
      </c>
    </row>
    <row r="210" spans="1:17" ht="47.25" hidden="1">
      <c r="A210" s="86"/>
      <c r="B210" s="29" t="s">
        <v>533</v>
      </c>
      <c r="C210" s="53">
        <v>992</v>
      </c>
      <c r="D210" s="91" t="s">
        <v>109</v>
      </c>
      <c r="E210" s="91" t="s">
        <v>106</v>
      </c>
      <c r="F210" s="91" t="s">
        <v>522</v>
      </c>
      <c r="G210" s="92"/>
      <c r="H210" s="61">
        <f>SUM(H211)</f>
        <v>0</v>
      </c>
      <c r="I210" s="61">
        <f>SUM(J210+K211)</f>
        <v>0</v>
      </c>
      <c r="J210" s="61">
        <f>SUM(J211)</f>
        <v>0</v>
      </c>
      <c r="K210" s="93">
        <v>0</v>
      </c>
      <c r="L210" s="61">
        <f>SUM(H210+I210)</f>
        <v>0</v>
      </c>
      <c r="M210" s="61">
        <f>SUM(M211)</f>
        <v>0</v>
      </c>
      <c r="N210" s="61">
        <f>SUM(O210+P211)</f>
        <v>0</v>
      </c>
      <c r="O210" s="61">
        <f>SUM(O211)</f>
        <v>0</v>
      </c>
      <c r="P210" s="93">
        <v>0</v>
      </c>
      <c r="Q210" s="61">
        <f>SUM(M210+N210)</f>
        <v>0</v>
      </c>
    </row>
    <row r="211" spans="1:17" ht="31.5" hidden="1">
      <c r="A211" s="86"/>
      <c r="B211" s="29" t="s">
        <v>178</v>
      </c>
      <c r="C211" s="53">
        <v>992</v>
      </c>
      <c r="D211" s="91" t="s">
        <v>109</v>
      </c>
      <c r="E211" s="91" t="s">
        <v>106</v>
      </c>
      <c r="F211" s="91" t="s">
        <v>523</v>
      </c>
      <c r="G211" s="92"/>
      <c r="H211" s="61">
        <f>SUM(H212)</f>
        <v>0</v>
      </c>
      <c r="I211" s="61">
        <f>SUM(I212)</f>
        <v>0</v>
      </c>
      <c r="J211" s="61">
        <f>SUM(J212)</f>
        <v>0</v>
      </c>
      <c r="K211" s="61">
        <f>SUM(K212)</f>
        <v>0</v>
      </c>
      <c r="L211" s="61">
        <f>SUM(H210+I210)</f>
        <v>0</v>
      </c>
      <c r="M211" s="61">
        <f>SUM(M212)</f>
        <v>0</v>
      </c>
      <c r="N211" s="61">
        <f>SUM(N212)</f>
        <v>0</v>
      </c>
      <c r="O211" s="61">
        <f>SUM(O212)</f>
        <v>0</v>
      </c>
      <c r="P211" s="61">
        <f>SUM(P212)</f>
        <v>0</v>
      </c>
      <c r="Q211" s="61">
        <f>SUM(M210+N210)</f>
        <v>0</v>
      </c>
    </row>
    <row r="212" spans="1:17" ht="63" hidden="1">
      <c r="A212" s="86"/>
      <c r="B212" s="29" t="s">
        <v>9</v>
      </c>
      <c r="C212" s="53">
        <v>992</v>
      </c>
      <c r="D212" s="91" t="s">
        <v>109</v>
      </c>
      <c r="E212" s="91" t="s">
        <v>106</v>
      </c>
      <c r="F212" s="91" t="s">
        <v>523</v>
      </c>
      <c r="G212" s="92" t="s">
        <v>83</v>
      </c>
      <c r="H212" s="61">
        <v>0</v>
      </c>
      <c r="I212" s="61">
        <f>SUM(J212+K230)</f>
        <v>0</v>
      </c>
      <c r="J212" s="93">
        <v>0</v>
      </c>
      <c r="K212" s="61">
        <f>SUM(K230)</f>
        <v>0</v>
      </c>
      <c r="L212" s="61">
        <f>SUM(H212+I212)</f>
        <v>0</v>
      </c>
      <c r="M212" s="61">
        <v>0</v>
      </c>
      <c r="N212" s="61">
        <f>SUM(O212+P230)</f>
        <v>0</v>
      </c>
      <c r="O212" s="93">
        <v>0</v>
      </c>
      <c r="P212" s="61">
        <f>SUM(P230)</f>
        <v>0</v>
      </c>
      <c r="Q212" s="61">
        <f>SUM(M212+N212)</f>
        <v>0</v>
      </c>
    </row>
    <row r="213" spans="1:17" ht="47.25">
      <c r="A213" s="86"/>
      <c r="B213" s="25" t="s">
        <v>189</v>
      </c>
      <c r="C213" s="53">
        <v>992</v>
      </c>
      <c r="D213" s="91" t="s">
        <v>109</v>
      </c>
      <c r="E213" s="91" t="s">
        <v>109</v>
      </c>
      <c r="F213" s="91"/>
      <c r="G213" s="92"/>
      <c r="H213" s="61">
        <f>SUM(H214+H218)</f>
        <v>35778.4</v>
      </c>
      <c r="I213" s="61">
        <f aca="true" t="shared" si="61" ref="I213:Q213">SUM(I214+I218)</f>
        <v>3094</v>
      </c>
      <c r="J213" s="61">
        <f t="shared" si="61"/>
        <v>3094</v>
      </c>
      <c r="K213" s="61">
        <f t="shared" si="61"/>
        <v>0</v>
      </c>
      <c r="L213" s="61">
        <f t="shared" si="61"/>
        <v>38872.4</v>
      </c>
      <c r="M213" s="61">
        <f t="shared" si="61"/>
        <v>36663.2</v>
      </c>
      <c r="N213" s="61">
        <f t="shared" si="61"/>
        <v>9000</v>
      </c>
      <c r="O213" s="61">
        <f t="shared" si="61"/>
        <v>9000</v>
      </c>
      <c r="P213" s="61">
        <f t="shared" si="61"/>
        <v>0</v>
      </c>
      <c r="Q213" s="61">
        <f t="shared" si="61"/>
        <v>45663.2</v>
      </c>
    </row>
    <row r="214" spans="1:17" ht="63">
      <c r="A214" s="86"/>
      <c r="B214" s="29" t="s">
        <v>33</v>
      </c>
      <c r="C214" s="53">
        <v>992</v>
      </c>
      <c r="D214" s="91" t="s">
        <v>109</v>
      </c>
      <c r="E214" s="91" t="s">
        <v>109</v>
      </c>
      <c r="F214" s="91" t="s">
        <v>300</v>
      </c>
      <c r="G214" s="92"/>
      <c r="H214" s="61">
        <f>SUM(H215)</f>
        <v>12615.2</v>
      </c>
      <c r="I214" s="61">
        <f aca="true" t="shared" si="62" ref="I214:I257">SUM(J214+K214)</f>
        <v>884.8</v>
      </c>
      <c r="J214" s="61">
        <f>SUM(J215)</f>
        <v>884.8</v>
      </c>
      <c r="K214" s="61">
        <v>0</v>
      </c>
      <c r="L214" s="61">
        <f>SUM(L215)</f>
        <v>13500</v>
      </c>
      <c r="M214" s="61">
        <f>SUM(M215)</f>
        <v>13500</v>
      </c>
      <c r="N214" s="61">
        <f aca="true" t="shared" si="63" ref="N214:N225">SUM(O214+P214)</f>
        <v>0</v>
      </c>
      <c r="O214" s="61">
        <f>SUM(O215)</f>
        <v>0</v>
      </c>
      <c r="P214" s="61">
        <v>0</v>
      </c>
      <c r="Q214" s="61">
        <f>SUM(Q215)</f>
        <v>13500</v>
      </c>
    </row>
    <row r="215" spans="1:17" ht="31.5">
      <c r="A215" s="86"/>
      <c r="B215" s="29" t="s">
        <v>18</v>
      </c>
      <c r="C215" s="53">
        <v>992</v>
      </c>
      <c r="D215" s="91" t="s">
        <v>109</v>
      </c>
      <c r="E215" s="91" t="s">
        <v>109</v>
      </c>
      <c r="F215" s="91" t="s">
        <v>301</v>
      </c>
      <c r="G215" s="92"/>
      <c r="H215" s="61">
        <f>SUM(H216)</f>
        <v>12615.2</v>
      </c>
      <c r="I215" s="61">
        <f t="shared" si="62"/>
        <v>884.8</v>
      </c>
      <c r="J215" s="61">
        <f>SUM(J216)</f>
        <v>884.8</v>
      </c>
      <c r="K215" s="61">
        <f>SUM(K216)</f>
        <v>0</v>
      </c>
      <c r="L215" s="61">
        <f>SUM(H215+I215)</f>
        <v>13500</v>
      </c>
      <c r="M215" s="61">
        <f>SUM(M216)</f>
        <v>13500</v>
      </c>
      <c r="N215" s="61">
        <f t="shared" si="63"/>
        <v>0</v>
      </c>
      <c r="O215" s="61">
        <f>SUM(O216)</f>
        <v>0</v>
      </c>
      <c r="P215" s="61">
        <f>SUM(P216)</f>
        <v>0</v>
      </c>
      <c r="Q215" s="61">
        <f>SUM(M215+N215)</f>
        <v>13500</v>
      </c>
    </row>
    <row r="216" spans="1:17" ht="47.25">
      <c r="A216" s="86"/>
      <c r="B216" s="29" t="s">
        <v>143</v>
      </c>
      <c r="C216" s="53">
        <v>992</v>
      </c>
      <c r="D216" s="91" t="s">
        <v>109</v>
      </c>
      <c r="E216" s="91" t="s">
        <v>109</v>
      </c>
      <c r="F216" s="91" t="s">
        <v>36</v>
      </c>
      <c r="G216" s="92"/>
      <c r="H216" s="61">
        <f>SUM(H217)</f>
        <v>12615.2</v>
      </c>
      <c r="I216" s="61">
        <f t="shared" si="62"/>
        <v>884.8</v>
      </c>
      <c r="J216" s="61">
        <f>SUM(J217)</f>
        <v>884.8</v>
      </c>
      <c r="K216" s="61">
        <f>SUM(K217)</f>
        <v>0</v>
      </c>
      <c r="L216" s="61">
        <f>SUM(L217)</f>
        <v>13500</v>
      </c>
      <c r="M216" s="61">
        <f>SUM(M217)</f>
        <v>13500</v>
      </c>
      <c r="N216" s="61">
        <f t="shared" si="63"/>
        <v>0</v>
      </c>
      <c r="O216" s="61">
        <f>SUM(O217)</f>
        <v>0</v>
      </c>
      <c r="P216" s="61">
        <f>SUM(P217)</f>
        <v>0</v>
      </c>
      <c r="Q216" s="61">
        <f>SUM(Q217)</f>
        <v>13500</v>
      </c>
    </row>
    <row r="217" spans="1:17" ht="63">
      <c r="A217" s="86"/>
      <c r="B217" s="25" t="s">
        <v>86</v>
      </c>
      <c r="C217" s="53">
        <v>992</v>
      </c>
      <c r="D217" s="91" t="s">
        <v>109</v>
      </c>
      <c r="E217" s="91" t="s">
        <v>109</v>
      </c>
      <c r="F217" s="91" t="s">
        <v>36</v>
      </c>
      <c r="G217" s="92" t="s">
        <v>84</v>
      </c>
      <c r="H217" s="61">
        <v>12615.2</v>
      </c>
      <c r="I217" s="61">
        <f t="shared" si="62"/>
        <v>884.8</v>
      </c>
      <c r="J217" s="93">
        <v>884.8</v>
      </c>
      <c r="K217" s="93">
        <v>0</v>
      </c>
      <c r="L217" s="93">
        <f>SUM(H217+I217)</f>
        <v>13500</v>
      </c>
      <c r="M217" s="61">
        <v>13500</v>
      </c>
      <c r="N217" s="61">
        <f t="shared" si="63"/>
        <v>0</v>
      </c>
      <c r="O217" s="93">
        <v>0</v>
      </c>
      <c r="P217" s="93">
        <v>0</v>
      </c>
      <c r="Q217" s="93">
        <f>SUM(M217+N217)</f>
        <v>13500</v>
      </c>
    </row>
    <row r="218" spans="1:17" ht="78.75">
      <c r="A218" s="86"/>
      <c r="B218" s="29" t="s">
        <v>158</v>
      </c>
      <c r="C218" s="53">
        <v>902</v>
      </c>
      <c r="D218" s="91" t="s">
        <v>109</v>
      </c>
      <c r="E218" s="91" t="s">
        <v>109</v>
      </c>
      <c r="F218" s="94">
        <v>5100000000</v>
      </c>
      <c r="G218" s="92"/>
      <c r="H218" s="61">
        <f>SUM(H219)</f>
        <v>23163.2</v>
      </c>
      <c r="I218" s="61">
        <f aca="true" t="shared" si="64" ref="I218:Q219">SUM(I219)</f>
        <v>2209.2</v>
      </c>
      <c r="J218" s="61">
        <f t="shared" si="64"/>
        <v>2209.2</v>
      </c>
      <c r="K218" s="61">
        <f t="shared" si="64"/>
        <v>0</v>
      </c>
      <c r="L218" s="61">
        <f t="shared" si="64"/>
        <v>25372.4</v>
      </c>
      <c r="M218" s="61">
        <f t="shared" si="64"/>
        <v>23163.2</v>
      </c>
      <c r="N218" s="61">
        <f t="shared" si="64"/>
        <v>9000</v>
      </c>
      <c r="O218" s="61">
        <f t="shared" si="64"/>
        <v>9000</v>
      </c>
      <c r="P218" s="61">
        <f t="shared" si="64"/>
        <v>0</v>
      </c>
      <c r="Q218" s="61">
        <f t="shared" si="64"/>
        <v>32163.2</v>
      </c>
    </row>
    <row r="219" spans="1:17" ht="126">
      <c r="A219" s="86"/>
      <c r="B219" s="29" t="s">
        <v>688</v>
      </c>
      <c r="C219" s="53">
        <v>992</v>
      </c>
      <c r="D219" s="91" t="s">
        <v>109</v>
      </c>
      <c r="E219" s="91" t="s">
        <v>109</v>
      </c>
      <c r="F219" s="91" t="s">
        <v>302</v>
      </c>
      <c r="G219" s="92"/>
      <c r="H219" s="61">
        <f>SUM(H220)</f>
        <v>23163.2</v>
      </c>
      <c r="I219" s="61">
        <f t="shared" si="62"/>
        <v>2209.2</v>
      </c>
      <c r="J219" s="93">
        <f>SUM(J220)</f>
        <v>2209.2</v>
      </c>
      <c r="K219" s="93">
        <f>SUM(K220)</f>
        <v>0</v>
      </c>
      <c r="L219" s="93">
        <f>SUM(H219+I219)</f>
        <v>25372.4</v>
      </c>
      <c r="M219" s="61">
        <f>SUM(M220)</f>
        <v>23163.2</v>
      </c>
      <c r="N219" s="61">
        <f t="shared" si="64"/>
        <v>9000</v>
      </c>
      <c r="O219" s="61">
        <f t="shared" si="64"/>
        <v>9000</v>
      </c>
      <c r="P219" s="61">
        <f t="shared" si="64"/>
        <v>0</v>
      </c>
      <c r="Q219" s="61">
        <f t="shared" si="64"/>
        <v>32163.2</v>
      </c>
    </row>
    <row r="220" spans="1:17" ht="63">
      <c r="A220" s="86"/>
      <c r="B220" s="29" t="s">
        <v>403</v>
      </c>
      <c r="C220" s="53">
        <v>992</v>
      </c>
      <c r="D220" s="91" t="s">
        <v>109</v>
      </c>
      <c r="E220" s="91" t="s">
        <v>109</v>
      </c>
      <c r="F220" s="91" t="s">
        <v>303</v>
      </c>
      <c r="G220" s="92"/>
      <c r="H220" s="61">
        <f>SUM(H221+H222+H223)</f>
        <v>23163.2</v>
      </c>
      <c r="I220" s="61">
        <f t="shared" si="62"/>
        <v>2209.2</v>
      </c>
      <c r="J220" s="61">
        <f aca="true" t="shared" si="65" ref="J220:Q220">SUM(J221+J222+J223)</f>
        <v>2209.2</v>
      </c>
      <c r="K220" s="61">
        <f t="shared" si="65"/>
        <v>0</v>
      </c>
      <c r="L220" s="61">
        <f t="shared" si="65"/>
        <v>25372.4</v>
      </c>
      <c r="M220" s="61">
        <f t="shared" si="65"/>
        <v>23163.2</v>
      </c>
      <c r="N220" s="61">
        <f t="shared" si="65"/>
        <v>9000</v>
      </c>
      <c r="O220" s="61">
        <f t="shared" si="65"/>
        <v>9000</v>
      </c>
      <c r="P220" s="61">
        <f t="shared" si="65"/>
        <v>0</v>
      </c>
      <c r="Q220" s="61">
        <f t="shared" si="65"/>
        <v>32163.2</v>
      </c>
    </row>
    <row r="221" spans="1:17" ht="126">
      <c r="A221" s="86"/>
      <c r="B221" s="29" t="s">
        <v>689</v>
      </c>
      <c r="C221" s="53">
        <v>992</v>
      </c>
      <c r="D221" s="91" t="s">
        <v>109</v>
      </c>
      <c r="E221" s="91" t="s">
        <v>109</v>
      </c>
      <c r="F221" s="91" t="s">
        <v>303</v>
      </c>
      <c r="G221" s="92" t="s">
        <v>82</v>
      </c>
      <c r="H221" s="61">
        <v>23013.2</v>
      </c>
      <c r="I221" s="61">
        <f t="shared" si="62"/>
        <v>0</v>
      </c>
      <c r="J221" s="93">
        <v>0</v>
      </c>
      <c r="K221" s="93">
        <v>0</v>
      </c>
      <c r="L221" s="93">
        <f>SUM(H221+I221)</f>
        <v>23013.2</v>
      </c>
      <c r="M221" s="61">
        <v>23013.2</v>
      </c>
      <c r="N221" s="61">
        <f t="shared" si="63"/>
        <v>0</v>
      </c>
      <c r="O221" s="93">
        <v>0</v>
      </c>
      <c r="P221" s="93">
        <v>0</v>
      </c>
      <c r="Q221" s="93">
        <f>SUM(M221+N221)</f>
        <v>23013.2</v>
      </c>
    </row>
    <row r="222" spans="1:17" ht="48.75" customHeight="1">
      <c r="A222" s="86"/>
      <c r="B222" s="29" t="s">
        <v>9</v>
      </c>
      <c r="C222" s="53">
        <v>992</v>
      </c>
      <c r="D222" s="91" t="s">
        <v>109</v>
      </c>
      <c r="E222" s="91" t="s">
        <v>109</v>
      </c>
      <c r="F222" s="91" t="s">
        <v>303</v>
      </c>
      <c r="G222" s="92" t="s">
        <v>83</v>
      </c>
      <c r="H222" s="61">
        <v>0</v>
      </c>
      <c r="I222" s="61">
        <f t="shared" si="62"/>
        <v>2209.2</v>
      </c>
      <c r="J222" s="93">
        <v>2209.2</v>
      </c>
      <c r="K222" s="93">
        <v>0</v>
      </c>
      <c r="L222" s="93">
        <f>SUM(H222+I222)</f>
        <v>2209.2</v>
      </c>
      <c r="M222" s="61">
        <v>0</v>
      </c>
      <c r="N222" s="61">
        <v>9000</v>
      </c>
      <c r="O222" s="93">
        <v>9000</v>
      </c>
      <c r="P222" s="93">
        <v>0</v>
      </c>
      <c r="Q222" s="93">
        <f>SUM(M222+N222)</f>
        <v>9000</v>
      </c>
    </row>
    <row r="223" spans="1:17" ht="21.75" customHeight="1">
      <c r="A223" s="86"/>
      <c r="B223" s="29" t="s">
        <v>92</v>
      </c>
      <c r="C223" s="53">
        <v>992</v>
      </c>
      <c r="D223" s="91" t="s">
        <v>109</v>
      </c>
      <c r="E223" s="91" t="s">
        <v>109</v>
      </c>
      <c r="F223" s="91" t="s">
        <v>303</v>
      </c>
      <c r="G223" s="92" t="s">
        <v>91</v>
      </c>
      <c r="H223" s="61">
        <v>150</v>
      </c>
      <c r="I223" s="61">
        <f t="shared" si="62"/>
        <v>0</v>
      </c>
      <c r="J223" s="93">
        <v>0</v>
      </c>
      <c r="K223" s="93">
        <v>0</v>
      </c>
      <c r="L223" s="93">
        <f>SUM(H223+I223)</f>
        <v>150</v>
      </c>
      <c r="M223" s="61">
        <v>150</v>
      </c>
      <c r="N223" s="61">
        <f t="shared" si="63"/>
        <v>0</v>
      </c>
      <c r="O223" s="93">
        <v>0</v>
      </c>
      <c r="P223" s="93">
        <v>0</v>
      </c>
      <c r="Q223" s="93">
        <f>SUM(M223+N223)</f>
        <v>150</v>
      </c>
    </row>
    <row r="224" spans="1:17" ht="15.75">
      <c r="A224" s="83" t="s">
        <v>138</v>
      </c>
      <c r="B224" s="27" t="s">
        <v>130</v>
      </c>
      <c r="C224" s="49">
        <v>992</v>
      </c>
      <c r="D224" s="88" t="s">
        <v>131</v>
      </c>
      <c r="E224" s="88"/>
      <c r="F224" s="88"/>
      <c r="G224" s="89"/>
      <c r="H224" s="85">
        <f>SUM(H225)</f>
        <v>765.8</v>
      </c>
      <c r="I224" s="85">
        <f t="shared" si="62"/>
        <v>0</v>
      </c>
      <c r="J224" s="87">
        <f aca="true" t="shared" si="66" ref="J224:K229">SUM(J225)</f>
        <v>0</v>
      </c>
      <c r="K224" s="87">
        <f t="shared" si="66"/>
        <v>0</v>
      </c>
      <c r="L224" s="87">
        <f>SUM(H224+I224)</f>
        <v>765.8</v>
      </c>
      <c r="M224" s="85">
        <f>SUM(M225)</f>
        <v>765.8</v>
      </c>
      <c r="N224" s="85">
        <f t="shared" si="63"/>
        <v>0</v>
      </c>
      <c r="O224" s="87">
        <f aca="true" t="shared" si="67" ref="O224:P229">SUM(O225)</f>
        <v>0</v>
      </c>
      <c r="P224" s="87">
        <f t="shared" si="67"/>
        <v>0</v>
      </c>
      <c r="Q224" s="87">
        <f>SUM(M224+N224)</f>
        <v>765.8</v>
      </c>
    </row>
    <row r="225" spans="1:17" ht="31.5">
      <c r="A225" s="86"/>
      <c r="B225" s="29" t="s">
        <v>144</v>
      </c>
      <c r="C225" s="53">
        <v>992</v>
      </c>
      <c r="D225" s="91" t="s">
        <v>131</v>
      </c>
      <c r="E225" s="91" t="s">
        <v>131</v>
      </c>
      <c r="F225" s="91"/>
      <c r="G225" s="92"/>
      <c r="H225" s="61">
        <f>SUM(H227)</f>
        <v>765.8</v>
      </c>
      <c r="I225" s="61">
        <f t="shared" si="62"/>
        <v>0</v>
      </c>
      <c r="J225" s="93">
        <f t="shared" si="66"/>
        <v>0</v>
      </c>
      <c r="K225" s="93">
        <f t="shared" si="66"/>
        <v>0</v>
      </c>
      <c r="L225" s="93">
        <f>SUM(H225+I225)</f>
        <v>765.8</v>
      </c>
      <c r="M225" s="61">
        <f>SUM(M227)</f>
        <v>765.8</v>
      </c>
      <c r="N225" s="61">
        <f t="shared" si="63"/>
        <v>0</v>
      </c>
      <c r="O225" s="93">
        <f t="shared" si="67"/>
        <v>0</v>
      </c>
      <c r="P225" s="93">
        <f t="shared" si="67"/>
        <v>0</v>
      </c>
      <c r="Q225" s="93">
        <f>SUM(M225+N225)</f>
        <v>765.8</v>
      </c>
    </row>
    <row r="226" spans="1:17" ht="47.25">
      <c r="A226" s="86"/>
      <c r="B226" s="29" t="s">
        <v>374</v>
      </c>
      <c r="C226" s="53">
        <v>992</v>
      </c>
      <c r="D226" s="91" t="s">
        <v>131</v>
      </c>
      <c r="E226" s="91" t="s">
        <v>131</v>
      </c>
      <c r="F226" s="91" t="s">
        <v>312</v>
      </c>
      <c r="G226" s="92"/>
      <c r="H226" s="61">
        <f>SUM(H227)</f>
        <v>765.8</v>
      </c>
      <c r="I226" s="61">
        <f>SUM(I227)</f>
        <v>0</v>
      </c>
      <c r="J226" s="61">
        <f t="shared" si="66"/>
        <v>0</v>
      </c>
      <c r="K226" s="61">
        <f t="shared" si="66"/>
        <v>0</v>
      </c>
      <c r="L226" s="61">
        <f>SUM(L227)</f>
        <v>765.8</v>
      </c>
      <c r="M226" s="61">
        <f>SUM(M227)</f>
        <v>765.8</v>
      </c>
      <c r="N226" s="61">
        <f>SUM(N227)</f>
        <v>0</v>
      </c>
      <c r="O226" s="61">
        <f t="shared" si="67"/>
        <v>0</v>
      </c>
      <c r="P226" s="61">
        <f t="shared" si="67"/>
        <v>0</v>
      </c>
      <c r="Q226" s="61">
        <f>SUM(Q227)</f>
        <v>765.8</v>
      </c>
    </row>
    <row r="227" spans="1:17" ht="47.25">
      <c r="A227" s="86"/>
      <c r="B227" s="29" t="s">
        <v>20</v>
      </c>
      <c r="C227" s="53">
        <v>992</v>
      </c>
      <c r="D227" s="91" t="s">
        <v>131</v>
      </c>
      <c r="E227" s="91" t="s">
        <v>131</v>
      </c>
      <c r="F227" s="91" t="s">
        <v>313</v>
      </c>
      <c r="G227" s="92"/>
      <c r="H227" s="61">
        <f>SUM(H230)</f>
        <v>765.8</v>
      </c>
      <c r="I227" s="61">
        <f t="shared" si="62"/>
        <v>0</v>
      </c>
      <c r="J227" s="61">
        <f>SUM(J229)</f>
        <v>0</v>
      </c>
      <c r="K227" s="61">
        <f>SUM(K229)</f>
        <v>0</v>
      </c>
      <c r="L227" s="93">
        <f aca="true" t="shared" si="68" ref="L227:L233">SUM(H227+I227)</f>
        <v>765.8</v>
      </c>
      <c r="M227" s="61">
        <f>SUM(M230)</f>
        <v>765.8</v>
      </c>
      <c r="N227" s="61">
        <f aca="true" t="shared" si="69" ref="N227:N233">SUM(O227+P227)</f>
        <v>0</v>
      </c>
      <c r="O227" s="61">
        <f>SUM(O229)</f>
        <v>0</v>
      </c>
      <c r="P227" s="61">
        <f>SUM(P229)</f>
        <v>0</v>
      </c>
      <c r="Q227" s="93">
        <f aca="true" t="shared" si="70" ref="Q227:Q233">SUM(M227+N227)</f>
        <v>765.8</v>
      </c>
    </row>
    <row r="228" spans="1:17" ht="31.5">
      <c r="A228" s="86"/>
      <c r="B228" s="29" t="s">
        <v>314</v>
      </c>
      <c r="C228" s="53">
        <v>992</v>
      </c>
      <c r="D228" s="91" t="s">
        <v>131</v>
      </c>
      <c r="E228" s="91" t="s">
        <v>131</v>
      </c>
      <c r="F228" s="91" t="s">
        <v>315</v>
      </c>
      <c r="G228" s="92"/>
      <c r="H228" s="61">
        <f>SUM(H229)</f>
        <v>765.8</v>
      </c>
      <c r="I228" s="61">
        <f>SUM(J228+K228)</f>
        <v>0</v>
      </c>
      <c r="J228" s="61">
        <f t="shared" si="66"/>
        <v>0</v>
      </c>
      <c r="K228" s="61">
        <f t="shared" si="66"/>
        <v>0</v>
      </c>
      <c r="L228" s="93">
        <f t="shared" si="68"/>
        <v>765.8</v>
      </c>
      <c r="M228" s="61">
        <f>SUM(M229)</f>
        <v>765.8</v>
      </c>
      <c r="N228" s="61">
        <f t="shared" si="69"/>
        <v>0</v>
      </c>
      <c r="O228" s="61">
        <f t="shared" si="67"/>
        <v>0</v>
      </c>
      <c r="P228" s="61">
        <f t="shared" si="67"/>
        <v>0</v>
      </c>
      <c r="Q228" s="93">
        <f t="shared" si="70"/>
        <v>765.8</v>
      </c>
    </row>
    <row r="229" spans="1:17" ht="31.5">
      <c r="A229" s="86"/>
      <c r="B229" s="29" t="s">
        <v>188</v>
      </c>
      <c r="C229" s="53">
        <v>992</v>
      </c>
      <c r="D229" s="91" t="s">
        <v>131</v>
      </c>
      <c r="E229" s="91" t="s">
        <v>131</v>
      </c>
      <c r="F229" s="91" t="s">
        <v>316</v>
      </c>
      <c r="G229" s="92"/>
      <c r="H229" s="61">
        <f>SUM(H230)</f>
        <v>765.8</v>
      </c>
      <c r="I229" s="61">
        <f t="shared" si="62"/>
        <v>0</v>
      </c>
      <c r="J229" s="61">
        <f t="shared" si="66"/>
        <v>0</v>
      </c>
      <c r="K229" s="61">
        <f t="shared" si="66"/>
        <v>0</v>
      </c>
      <c r="L229" s="93">
        <f t="shared" si="68"/>
        <v>765.8</v>
      </c>
      <c r="M229" s="61">
        <f>SUM(M230)</f>
        <v>765.8</v>
      </c>
      <c r="N229" s="61">
        <f t="shared" si="69"/>
        <v>0</v>
      </c>
      <c r="O229" s="61">
        <f t="shared" si="67"/>
        <v>0</v>
      </c>
      <c r="P229" s="61">
        <f t="shared" si="67"/>
        <v>0</v>
      </c>
      <c r="Q229" s="93">
        <f t="shared" si="70"/>
        <v>765.8</v>
      </c>
    </row>
    <row r="230" spans="1:17" ht="63">
      <c r="A230" s="86"/>
      <c r="B230" s="29" t="s">
        <v>9</v>
      </c>
      <c r="C230" s="53">
        <v>992</v>
      </c>
      <c r="D230" s="91" t="s">
        <v>131</v>
      </c>
      <c r="E230" s="91" t="s">
        <v>131</v>
      </c>
      <c r="F230" s="91" t="s">
        <v>316</v>
      </c>
      <c r="G230" s="92" t="s">
        <v>83</v>
      </c>
      <c r="H230" s="61">
        <v>765.8</v>
      </c>
      <c r="I230" s="61">
        <f t="shared" si="62"/>
        <v>0</v>
      </c>
      <c r="J230" s="93">
        <v>0</v>
      </c>
      <c r="K230" s="93">
        <v>0</v>
      </c>
      <c r="L230" s="93">
        <f t="shared" si="68"/>
        <v>765.8</v>
      </c>
      <c r="M230" s="61">
        <v>765.8</v>
      </c>
      <c r="N230" s="61">
        <f t="shared" si="69"/>
        <v>0</v>
      </c>
      <c r="O230" s="93">
        <v>0</v>
      </c>
      <c r="P230" s="93">
        <v>0</v>
      </c>
      <c r="Q230" s="93">
        <f t="shared" si="70"/>
        <v>765.8</v>
      </c>
    </row>
    <row r="231" spans="1:17" ht="15.75">
      <c r="A231" s="83" t="s">
        <v>139</v>
      </c>
      <c r="B231" s="27" t="s">
        <v>68</v>
      </c>
      <c r="C231" s="49">
        <v>992</v>
      </c>
      <c r="D231" s="88" t="s">
        <v>113</v>
      </c>
      <c r="E231" s="88"/>
      <c r="F231" s="88"/>
      <c r="G231" s="89"/>
      <c r="H231" s="85">
        <f>SUM(H232)</f>
        <v>53646.2</v>
      </c>
      <c r="I231" s="61">
        <f t="shared" si="62"/>
        <v>0</v>
      </c>
      <c r="J231" s="93">
        <f>SUM(J232)</f>
        <v>0</v>
      </c>
      <c r="K231" s="93">
        <f>SUM(K232)</f>
        <v>0</v>
      </c>
      <c r="L231" s="87">
        <f t="shared" si="68"/>
        <v>53646.2</v>
      </c>
      <c r="M231" s="85">
        <f>SUM(M232)</f>
        <v>51755.8</v>
      </c>
      <c r="N231" s="61">
        <f t="shared" si="69"/>
        <v>0</v>
      </c>
      <c r="O231" s="93">
        <f>SUM(O232)</f>
        <v>0</v>
      </c>
      <c r="P231" s="93">
        <f>SUM(P232)</f>
        <v>0</v>
      </c>
      <c r="Q231" s="87">
        <f t="shared" si="70"/>
        <v>51755.8</v>
      </c>
    </row>
    <row r="232" spans="1:17" ht="15.75">
      <c r="A232" s="86"/>
      <c r="B232" s="29" t="s">
        <v>133</v>
      </c>
      <c r="C232" s="53">
        <v>992</v>
      </c>
      <c r="D232" s="91" t="s">
        <v>113</v>
      </c>
      <c r="E232" s="91" t="s">
        <v>80</v>
      </c>
      <c r="F232" s="91"/>
      <c r="G232" s="92"/>
      <c r="H232" s="61">
        <f>SUM(H233)</f>
        <v>53646.2</v>
      </c>
      <c r="I232" s="61">
        <f t="shared" si="62"/>
        <v>0</v>
      </c>
      <c r="J232" s="61">
        <f>SUM(J233)</f>
        <v>0</v>
      </c>
      <c r="K232" s="61">
        <f>SUM(K233)</f>
        <v>0</v>
      </c>
      <c r="L232" s="61">
        <f t="shared" si="68"/>
        <v>53646.2</v>
      </c>
      <c r="M232" s="61">
        <f>SUM(M233)</f>
        <v>51755.8</v>
      </c>
      <c r="N232" s="61">
        <f t="shared" si="69"/>
        <v>0</v>
      </c>
      <c r="O232" s="61">
        <f>SUM(O233)</f>
        <v>0</v>
      </c>
      <c r="P232" s="61">
        <f>SUM(P233)</f>
        <v>0</v>
      </c>
      <c r="Q232" s="61">
        <f t="shared" si="70"/>
        <v>51755.8</v>
      </c>
    </row>
    <row r="233" spans="1:17" ht="31.5">
      <c r="A233" s="86"/>
      <c r="B233" s="29" t="s">
        <v>23</v>
      </c>
      <c r="C233" s="53">
        <v>992</v>
      </c>
      <c r="D233" s="91" t="s">
        <v>113</v>
      </c>
      <c r="E233" s="91" t="s">
        <v>80</v>
      </c>
      <c r="F233" s="91" t="s">
        <v>317</v>
      </c>
      <c r="G233" s="92"/>
      <c r="H233" s="61">
        <f>SUM(H234+H244)</f>
        <v>53646.2</v>
      </c>
      <c r="I233" s="61">
        <f t="shared" si="62"/>
        <v>0</v>
      </c>
      <c r="J233" s="61">
        <f>SUM(J234+J244)</f>
        <v>0</v>
      </c>
      <c r="K233" s="61">
        <f>SUM(K234+K244)</f>
        <v>0</v>
      </c>
      <c r="L233" s="61">
        <f t="shared" si="68"/>
        <v>53646.2</v>
      </c>
      <c r="M233" s="61">
        <f>SUM(M234+M244)</f>
        <v>51755.8</v>
      </c>
      <c r="N233" s="61">
        <f t="shared" si="69"/>
        <v>0</v>
      </c>
      <c r="O233" s="61">
        <f>SUM(O234+O244)</f>
        <v>0</v>
      </c>
      <c r="P233" s="61">
        <f>SUM(P234+P244)</f>
        <v>0</v>
      </c>
      <c r="Q233" s="61">
        <f t="shared" si="70"/>
        <v>51755.8</v>
      </c>
    </row>
    <row r="234" spans="1:17" ht="47.25">
      <c r="A234" s="86"/>
      <c r="B234" s="29" t="s">
        <v>680</v>
      </c>
      <c r="C234" s="53">
        <v>992</v>
      </c>
      <c r="D234" s="91" t="s">
        <v>113</v>
      </c>
      <c r="E234" s="91" t="s">
        <v>80</v>
      </c>
      <c r="F234" s="91" t="s">
        <v>318</v>
      </c>
      <c r="G234" s="92"/>
      <c r="H234" s="61">
        <f aca="true" t="shared" si="71" ref="H234:Q234">SUM(H235+H238+H241)</f>
        <v>39453.4</v>
      </c>
      <c r="I234" s="61">
        <f t="shared" si="71"/>
        <v>0</v>
      </c>
      <c r="J234" s="61">
        <f t="shared" si="71"/>
        <v>0</v>
      </c>
      <c r="K234" s="61">
        <f t="shared" si="71"/>
        <v>0</v>
      </c>
      <c r="L234" s="61">
        <f t="shared" si="71"/>
        <v>39453.4</v>
      </c>
      <c r="M234" s="61">
        <f t="shared" si="71"/>
        <v>37539.700000000004</v>
      </c>
      <c r="N234" s="61">
        <f t="shared" si="71"/>
        <v>0</v>
      </c>
      <c r="O234" s="61">
        <f t="shared" si="71"/>
        <v>0</v>
      </c>
      <c r="P234" s="61">
        <f t="shared" si="71"/>
        <v>0</v>
      </c>
      <c r="Q234" s="61">
        <f t="shared" si="71"/>
        <v>37539.700000000004</v>
      </c>
    </row>
    <row r="235" spans="1:17" ht="47.25">
      <c r="A235" s="86"/>
      <c r="B235" s="29" t="s">
        <v>383</v>
      </c>
      <c r="C235" s="53">
        <v>992</v>
      </c>
      <c r="D235" s="91" t="s">
        <v>113</v>
      </c>
      <c r="E235" s="91" t="s">
        <v>80</v>
      </c>
      <c r="F235" s="91" t="s">
        <v>319</v>
      </c>
      <c r="G235" s="92"/>
      <c r="H235" s="61">
        <f>SUM(H236)</f>
        <v>30719.8</v>
      </c>
      <c r="I235" s="61">
        <f aca="true" t="shared" si="72" ref="I235:Q235">SUM(I236)</f>
        <v>0</v>
      </c>
      <c r="J235" s="61">
        <f t="shared" si="72"/>
        <v>0</v>
      </c>
      <c r="K235" s="61">
        <f t="shared" si="72"/>
        <v>0</v>
      </c>
      <c r="L235" s="61">
        <f t="shared" si="72"/>
        <v>30719.8</v>
      </c>
      <c r="M235" s="61">
        <f t="shared" si="72"/>
        <v>30814.4</v>
      </c>
      <c r="N235" s="61">
        <f t="shared" si="72"/>
        <v>0</v>
      </c>
      <c r="O235" s="61">
        <f t="shared" si="72"/>
        <v>0</v>
      </c>
      <c r="P235" s="61">
        <f t="shared" si="72"/>
        <v>0</v>
      </c>
      <c r="Q235" s="61">
        <f t="shared" si="72"/>
        <v>30814.4</v>
      </c>
    </row>
    <row r="236" spans="1:17" ht="63">
      <c r="A236" s="86"/>
      <c r="B236" s="29" t="s">
        <v>375</v>
      </c>
      <c r="C236" s="53">
        <v>992</v>
      </c>
      <c r="D236" s="91" t="s">
        <v>113</v>
      </c>
      <c r="E236" s="91" t="s">
        <v>80</v>
      </c>
      <c r="F236" s="91" t="s">
        <v>320</v>
      </c>
      <c r="G236" s="92"/>
      <c r="H236" s="61">
        <f>SUM(H237)</f>
        <v>30719.8</v>
      </c>
      <c r="I236" s="61">
        <f t="shared" si="62"/>
        <v>0</v>
      </c>
      <c r="J236" s="61">
        <f>SUM(J237)</f>
        <v>0</v>
      </c>
      <c r="K236" s="61">
        <f>SUM(K237)</f>
        <v>0</v>
      </c>
      <c r="L236" s="61">
        <f>SUM(L237)</f>
        <v>30719.8</v>
      </c>
      <c r="M236" s="61">
        <f>SUM(M237)</f>
        <v>30814.4</v>
      </c>
      <c r="N236" s="61">
        <f aca="true" t="shared" si="73" ref="N236:N243">SUM(O236+P236)</f>
        <v>0</v>
      </c>
      <c r="O236" s="61">
        <f>SUM(O237)</f>
        <v>0</v>
      </c>
      <c r="P236" s="61">
        <f>SUM(P237)</f>
        <v>0</v>
      </c>
      <c r="Q236" s="61">
        <f>SUM(Q237)</f>
        <v>30814.4</v>
      </c>
    </row>
    <row r="237" spans="1:17" ht="47.25">
      <c r="A237" s="86"/>
      <c r="B237" s="34" t="s">
        <v>681</v>
      </c>
      <c r="C237" s="53">
        <v>992</v>
      </c>
      <c r="D237" s="91" t="s">
        <v>113</v>
      </c>
      <c r="E237" s="91" t="s">
        <v>80</v>
      </c>
      <c r="F237" s="91" t="s">
        <v>320</v>
      </c>
      <c r="G237" s="92" t="s">
        <v>84</v>
      </c>
      <c r="H237" s="61">
        <v>30719.8</v>
      </c>
      <c r="I237" s="61">
        <f>SUM(J237+K237)</f>
        <v>0</v>
      </c>
      <c r="J237" s="93">
        <v>0</v>
      </c>
      <c r="K237" s="93">
        <v>0</v>
      </c>
      <c r="L237" s="93">
        <f>SUM(H237+I237)</f>
        <v>30719.8</v>
      </c>
      <c r="M237" s="61">
        <v>30814.4</v>
      </c>
      <c r="N237" s="61">
        <f t="shared" si="73"/>
        <v>0</v>
      </c>
      <c r="O237" s="93">
        <v>0</v>
      </c>
      <c r="P237" s="93">
        <v>0</v>
      </c>
      <c r="Q237" s="93">
        <f>SUM(M237+N237)</f>
        <v>30814.4</v>
      </c>
    </row>
    <row r="238" spans="1:17" ht="47.25">
      <c r="A238" s="86"/>
      <c r="B238" s="34" t="s">
        <v>323</v>
      </c>
      <c r="C238" s="53">
        <v>992</v>
      </c>
      <c r="D238" s="91" t="s">
        <v>113</v>
      </c>
      <c r="E238" s="91" t="s">
        <v>80</v>
      </c>
      <c r="F238" s="91" t="s">
        <v>324</v>
      </c>
      <c r="G238" s="92"/>
      <c r="H238" s="61">
        <f>SUM(H239)</f>
        <v>6593.6</v>
      </c>
      <c r="I238" s="61">
        <f>SUM(J238+K238)</f>
        <v>0</v>
      </c>
      <c r="J238" s="61">
        <f aca="true" t="shared" si="74" ref="J238:L239">SUM(J239)</f>
        <v>0</v>
      </c>
      <c r="K238" s="61">
        <f t="shared" si="74"/>
        <v>0</v>
      </c>
      <c r="L238" s="61">
        <f t="shared" si="74"/>
        <v>6593.6</v>
      </c>
      <c r="M238" s="61">
        <f>SUM(M239)</f>
        <v>6725.3</v>
      </c>
      <c r="N238" s="61">
        <f t="shared" si="73"/>
        <v>0</v>
      </c>
      <c r="O238" s="61">
        <f aca="true" t="shared" si="75" ref="O238:Q239">SUM(O239)</f>
        <v>0</v>
      </c>
      <c r="P238" s="61">
        <f t="shared" si="75"/>
        <v>0</v>
      </c>
      <c r="Q238" s="61">
        <f t="shared" si="75"/>
        <v>6725.3</v>
      </c>
    </row>
    <row r="239" spans="1:17" ht="63">
      <c r="A239" s="86"/>
      <c r="B239" s="29" t="s">
        <v>376</v>
      </c>
      <c r="C239" s="53">
        <v>992</v>
      </c>
      <c r="D239" s="91" t="s">
        <v>113</v>
      </c>
      <c r="E239" s="91" t="s">
        <v>80</v>
      </c>
      <c r="F239" s="91" t="s">
        <v>325</v>
      </c>
      <c r="G239" s="92"/>
      <c r="H239" s="61">
        <f>SUM(H240)</f>
        <v>6593.6</v>
      </c>
      <c r="I239" s="61">
        <f>SUM(J239+K239)</f>
        <v>0</v>
      </c>
      <c r="J239" s="61">
        <f t="shared" si="74"/>
        <v>0</v>
      </c>
      <c r="K239" s="61">
        <f t="shared" si="74"/>
        <v>0</v>
      </c>
      <c r="L239" s="61">
        <f t="shared" si="74"/>
        <v>6593.6</v>
      </c>
      <c r="M239" s="61">
        <f>SUM(M240)</f>
        <v>6725.3</v>
      </c>
      <c r="N239" s="61">
        <f t="shared" si="73"/>
        <v>0</v>
      </c>
      <c r="O239" s="61">
        <f t="shared" si="75"/>
        <v>0</v>
      </c>
      <c r="P239" s="61">
        <f t="shared" si="75"/>
        <v>0</v>
      </c>
      <c r="Q239" s="61">
        <f t="shared" si="75"/>
        <v>6725.3</v>
      </c>
    </row>
    <row r="240" spans="1:17" ht="47.25">
      <c r="A240" s="86"/>
      <c r="B240" s="34" t="s">
        <v>681</v>
      </c>
      <c r="C240" s="53">
        <v>992</v>
      </c>
      <c r="D240" s="91" t="s">
        <v>113</v>
      </c>
      <c r="E240" s="91" t="s">
        <v>80</v>
      </c>
      <c r="F240" s="91" t="s">
        <v>325</v>
      </c>
      <c r="G240" s="92" t="s">
        <v>84</v>
      </c>
      <c r="H240" s="61">
        <v>6593.6</v>
      </c>
      <c r="I240" s="61">
        <f>SUM(J240+K240)</f>
        <v>0</v>
      </c>
      <c r="J240" s="93">
        <v>0</v>
      </c>
      <c r="K240" s="93">
        <v>0</v>
      </c>
      <c r="L240" s="93">
        <f>SUM(H240+I240)</f>
        <v>6593.6</v>
      </c>
      <c r="M240" s="61">
        <v>6725.3</v>
      </c>
      <c r="N240" s="61">
        <f t="shared" si="73"/>
        <v>0</v>
      </c>
      <c r="O240" s="93">
        <v>0</v>
      </c>
      <c r="P240" s="93">
        <v>0</v>
      </c>
      <c r="Q240" s="93">
        <f>SUM(M240+N240)</f>
        <v>6725.3</v>
      </c>
    </row>
    <row r="241" spans="1:17" ht="31.5">
      <c r="A241" s="86"/>
      <c r="B241" s="29" t="s">
        <v>326</v>
      </c>
      <c r="C241" s="53">
        <v>992</v>
      </c>
      <c r="D241" s="91" t="s">
        <v>113</v>
      </c>
      <c r="E241" s="91" t="s">
        <v>80</v>
      </c>
      <c r="F241" s="91" t="s">
        <v>327</v>
      </c>
      <c r="G241" s="92"/>
      <c r="H241" s="61">
        <f>SUM(H242)</f>
        <v>2140</v>
      </c>
      <c r="I241" s="61">
        <f>SUM(J241+K241)</f>
        <v>0</v>
      </c>
      <c r="J241" s="61">
        <f aca="true" t="shared" si="76" ref="J241:L242">SUM(J242)</f>
        <v>0</v>
      </c>
      <c r="K241" s="61">
        <f t="shared" si="76"/>
        <v>0</v>
      </c>
      <c r="L241" s="61">
        <f t="shared" si="76"/>
        <v>2140</v>
      </c>
      <c r="M241" s="61">
        <f>SUM(M242)</f>
        <v>0</v>
      </c>
      <c r="N241" s="61">
        <f t="shared" si="73"/>
        <v>0</v>
      </c>
      <c r="O241" s="61">
        <f aca="true" t="shared" si="77" ref="O241:Q242">SUM(O242)</f>
        <v>0</v>
      </c>
      <c r="P241" s="61">
        <f t="shared" si="77"/>
        <v>0</v>
      </c>
      <c r="Q241" s="61">
        <f t="shared" si="77"/>
        <v>0</v>
      </c>
    </row>
    <row r="242" spans="1:17" ht="31.5">
      <c r="A242" s="86"/>
      <c r="B242" s="29" t="s">
        <v>61</v>
      </c>
      <c r="C242" s="53">
        <v>992</v>
      </c>
      <c r="D242" s="91" t="s">
        <v>113</v>
      </c>
      <c r="E242" s="91" t="s">
        <v>80</v>
      </c>
      <c r="F242" s="91" t="s">
        <v>328</v>
      </c>
      <c r="G242" s="92"/>
      <c r="H242" s="61">
        <f>SUM(H243)</f>
        <v>2140</v>
      </c>
      <c r="I242" s="61">
        <f t="shared" si="62"/>
        <v>0</v>
      </c>
      <c r="J242" s="61">
        <f t="shared" si="76"/>
        <v>0</v>
      </c>
      <c r="K242" s="61">
        <f t="shared" si="76"/>
        <v>0</v>
      </c>
      <c r="L242" s="61">
        <f t="shared" si="76"/>
        <v>2140</v>
      </c>
      <c r="M242" s="61">
        <f>SUM(M243)</f>
        <v>0</v>
      </c>
      <c r="N242" s="61">
        <f t="shared" si="73"/>
        <v>0</v>
      </c>
      <c r="O242" s="61">
        <f t="shared" si="77"/>
        <v>0</v>
      </c>
      <c r="P242" s="61">
        <f t="shared" si="77"/>
        <v>0</v>
      </c>
      <c r="Q242" s="61">
        <f t="shared" si="77"/>
        <v>0</v>
      </c>
    </row>
    <row r="243" spans="1:17" ht="47.25">
      <c r="A243" s="86"/>
      <c r="B243" s="29" t="s">
        <v>657</v>
      </c>
      <c r="C243" s="53">
        <v>992</v>
      </c>
      <c r="D243" s="91" t="s">
        <v>113</v>
      </c>
      <c r="E243" s="91" t="s">
        <v>80</v>
      </c>
      <c r="F243" s="91" t="s">
        <v>328</v>
      </c>
      <c r="G243" s="92" t="s">
        <v>83</v>
      </c>
      <c r="H243" s="61">
        <v>2140</v>
      </c>
      <c r="I243" s="61">
        <f t="shared" si="62"/>
        <v>0</v>
      </c>
      <c r="J243" s="93">
        <v>0</v>
      </c>
      <c r="K243" s="93">
        <v>0</v>
      </c>
      <c r="L243" s="61">
        <f>SUM(H243+I243)</f>
        <v>2140</v>
      </c>
      <c r="M243" s="61">
        <v>0</v>
      </c>
      <c r="N243" s="61">
        <f t="shared" si="73"/>
        <v>0</v>
      </c>
      <c r="O243" s="93">
        <v>0</v>
      </c>
      <c r="P243" s="93">
        <v>0</v>
      </c>
      <c r="Q243" s="61">
        <f>SUM(M243+N243)</f>
        <v>0</v>
      </c>
    </row>
    <row r="244" spans="1:17" ht="31.5">
      <c r="A244" s="86"/>
      <c r="B244" s="29" t="s">
        <v>22</v>
      </c>
      <c r="C244" s="53">
        <v>992</v>
      </c>
      <c r="D244" s="91" t="s">
        <v>113</v>
      </c>
      <c r="E244" s="91" t="s">
        <v>80</v>
      </c>
      <c r="F244" s="91" t="s">
        <v>329</v>
      </c>
      <c r="G244" s="92"/>
      <c r="H244" s="61">
        <f aca="true" t="shared" si="78" ref="H244:Q245">SUM(H245)</f>
        <v>14192.8</v>
      </c>
      <c r="I244" s="61">
        <f t="shared" si="78"/>
        <v>0</v>
      </c>
      <c r="J244" s="61">
        <f t="shared" si="78"/>
        <v>0</v>
      </c>
      <c r="K244" s="61">
        <f t="shared" si="78"/>
        <v>0</v>
      </c>
      <c r="L244" s="61">
        <f t="shared" si="78"/>
        <v>14192.8</v>
      </c>
      <c r="M244" s="61">
        <f t="shared" si="78"/>
        <v>14216.1</v>
      </c>
      <c r="N244" s="61">
        <f t="shared" si="78"/>
        <v>0</v>
      </c>
      <c r="O244" s="61">
        <f t="shared" si="78"/>
        <v>0</v>
      </c>
      <c r="P244" s="61">
        <f t="shared" si="78"/>
        <v>0</v>
      </c>
      <c r="Q244" s="61">
        <f t="shared" si="78"/>
        <v>14216.1</v>
      </c>
    </row>
    <row r="245" spans="1:17" ht="31.5">
      <c r="A245" s="86"/>
      <c r="B245" s="29" t="s">
        <v>330</v>
      </c>
      <c r="C245" s="53">
        <v>992</v>
      </c>
      <c r="D245" s="91" t="s">
        <v>113</v>
      </c>
      <c r="E245" s="91" t="s">
        <v>80</v>
      </c>
      <c r="F245" s="91" t="s">
        <v>331</v>
      </c>
      <c r="G245" s="92"/>
      <c r="H245" s="61">
        <f>SUM(H246)</f>
        <v>14192.8</v>
      </c>
      <c r="I245" s="61">
        <f t="shared" si="78"/>
        <v>0</v>
      </c>
      <c r="J245" s="61">
        <f t="shared" si="78"/>
        <v>0</v>
      </c>
      <c r="K245" s="61">
        <f t="shared" si="78"/>
        <v>0</v>
      </c>
      <c r="L245" s="61">
        <f t="shared" si="78"/>
        <v>14192.8</v>
      </c>
      <c r="M245" s="61">
        <f t="shared" si="78"/>
        <v>14216.1</v>
      </c>
      <c r="N245" s="61">
        <f t="shared" si="78"/>
        <v>0</v>
      </c>
      <c r="O245" s="61">
        <f t="shared" si="78"/>
        <v>0</v>
      </c>
      <c r="P245" s="61">
        <f t="shared" si="78"/>
        <v>0</v>
      </c>
      <c r="Q245" s="61">
        <f t="shared" si="78"/>
        <v>14216.1</v>
      </c>
    </row>
    <row r="246" spans="1:17" ht="47.25">
      <c r="A246" s="86"/>
      <c r="B246" s="29" t="s">
        <v>148</v>
      </c>
      <c r="C246" s="53">
        <v>992</v>
      </c>
      <c r="D246" s="91" t="s">
        <v>113</v>
      </c>
      <c r="E246" s="91" t="s">
        <v>80</v>
      </c>
      <c r="F246" s="91" t="s">
        <v>332</v>
      </c>
      <c r="G246" s="92"/>
      <c r="H246" s="61">
        <f aca="true" t="shared" si="79" ref="H246:Q246">SUM(H247)</f>
        <v>14192.8</v>
      </c>
      <c r="I246" s="61">
        <f t="shared" si="79"/>
        <v>0</v>
      </c>
      <c r="J246" s="61">
        <f t="shared" si="79"/>
        <v>0</v>
      </c>
      <c r="K246" s="61">
        <f t="shared" si="79"/>
        <v>0</v>
      </c>
      <c r="L246" s="61">
        <f t="shared" si="79"/>
        <v>14192.8</v>
      </c>
      <c r="M246" s="61">
        <f t="shared" si="79"/>
        <v>14216.1</v>
      </c>
      <c r="N246" s="61">
        <f t="shared" si="79"/>
        <v>0</v>
      </c>
      <c r="O246" s="61">
        <f t="shared" si="79"/>
        <v>0</v>
      </c>
      <c r="P246" s="61">
        <f t="shared" si="79"/>
        <v>0</v>
      </c>
      <c r="Q246" s="61">
        <f t="shared" si="79"/>
        <v>14216.1</v>
      </c>
    </row>
    <row r="247" spans="1:17" ht="15.75">
      <c r="A247" s="86"/>
      <c r="B247" s="34" t="s">
        <v>90</v>
      </c>
      <c r="C247" s="53">
        <v>992</v>
      </c>
      <c r="D247" s="91" t="s">
        <v>113</v>
      </c>
      <c r="E247" s="91" t="s">
        <v>80</v>
      </c>
      <c r="F247" s="91" t="s">
        <v>332</v>
      </c>
      <c r="G247" s="92" t="s">
        <v>89</v>
      </c>
      <c r="H247" s="61">
        <v>14192.8</v>
      </c>
      <c r="I247" s="61">
        <f>SUM(J247+K247)</f>
        <v>0</v>
      </c>
      <c r="J247" s="12">
        <v>0</v>
      </c>
      <c r="K247" s="12">
        <v>0</v>
      </c>
      <c r="L247" s="93">
        <f>SUM(H247+I247)</f>
        <v>14192.8</v>
      </c>
      <c r="M247" s="61">
        <v>14216.1</v>
      </c>
      <c r="N247" s="61">
        <f>SUM(O247+P247)</f>
        <v>0</v>
      </c>
      <c r="O247" s="12">
        <v>0</v>
      </c>
      <c r="P247" s="12">
        <v>0</v>
      </c>
      <c r="Q247" s="93">
        <f>SUM(M247+N247)</f>
        <v>14216.1</v>
      </c>
    </row>
    <row r="248" spans="1:17" ht="15.75">
      <c r="A248" s="83" t="s">
        <v>140</v>
      </c>
      <c r="B248" s="27" t="s">
        <v>114</v>
      </c>
      <c r="C248" s="49">
        <v>992</v>
      </c>
      <c r="D248" s="88" t="s">
        <v>115</v>
      </c>
      <c r="E248" s="88"/>
      <c r="F248" s="88"/>
      <c r="G248" s="89"/>
      <c r="H248" s="85">
        <f aca="true" t="shared" si="80" ref="H248:Q248">SUM(H249+H262)</f>
        <v>7636.5</v>
      </c>
      <c r="I248" s="85">
        <f t="shared" si="80"/>
        <v>0</v>
      </c>
      <c r="J248" s="85">
        <f t="shared" si="80"/>
        <v>0</v>
      </c>
      <c r="K248" s="85">
        <f t="shared" si="80"/>
        <v>0</v>
      </c>
      <c r="L248" s="85">
        <f t="shared" si="80"/>
        <v>7636.5</v>
      </c>
      <c r="M248" s="85">
        <f t="shared" si="80"/>
        <v>9581.1</v>
      </c>
      <c r="N248" s="85">
        <f t="shared" si="80"/>
        <v>0</v>
      </c>
      <c r="O248" s="85">
        <f t="shared" si="80"/>
        <v>0</v>
      </c>
      <c r="P248" s="85">
        <f t="shared" si="80"/>
        <v>0</v>
      </c>
      <c r="Q248" s="85">
        <f t="shared" si="80"/>
        <v>9581.1</v>
      </c>
    </row>
    <row r="249" spans="1:17" ht="31.5">
      <c r="A249" s="86"/>
      <c r="B249" s="25" t="s">
        <v>116</v>
      </c>
      <c r="C249" s="53">
        <v>992</v>
      </c>
      <c r="D249" s="91" t="s">
        <v>115</v>
      </c>
      <c r="E249" s="91" t="s">
        <v>106</v>
      </c>
      <c r="F249" s="91"/>
      <c r="G249" s="92"/>
      <c r="H249" s="61">
        <f>SUM(H250)</f>
        <v>1833</v>
      </c>
      <c r="I249" s="61">
        <f>SUM(J249+K249)</f>
        <v>0</v>
      </c>
      <c r="J249" s="61">
        <f>SUM(J250)</f>
        <v>0</v>
      </c>
      <c r="K249" s="61">
        <f>SUM(K250+K255)</f>
        <v>0</v>
      </c>
      <c r="L249" s="61">
        <f>SUM(H249+I249)</f>
        <v>1833</v>
      </c>
      <c r="M249" s="61">
        <f>SUM(M250)</f>
        <v>1833</v>
      </c>
      <c r="N249" s="61">
        <f aca="true" t="shared" si="81" ref="N249:N257">SUM(O249+P249)</f>
        <v>0</v>
      </c>
      <c r="O249" s="61">
        <f>SUM(O250)</f>
        <v>0</v>
      </c>
      <c r="P249" s="61">
        <f>SUM(P250+P255)</f>
        <v>0</v>
      </c>
      <c r="Q249" s="61">
        <f>SUM(M249+N249)</f>
        <v>1833</v>
      </c>
    </row>
    <row r="250" spans="1:17" ht="63">
      <c r="A250" s="86"/>
      <c r="B250" s="29" t="s">
        <v>682</v>
      </c>
      <c r="C250" s="53">
        <v>992</v>
      </c>
      <c r="D250" s="91" t="s">
        <v>115</v>
      </c>
      <c r="E250" s="91" t="s">
        <v>106</v>
      </c>
      <c r="F250" s="91" t="s">
        <v>334</v>
      </c>
      <c r="G250" s="92"/>
      <c r="H250" s="61">
        <f>SUM(H251+H255)</f>
        <v>1833</v>
      </c>
      <c r="I250" s="61">
        <f t="shared" si="62"/>
        <v>0</v>
      </c>
      <c r="J250" s="61">
        <f>SUM(J251+J255)</f>
        <v>0</v>
      </c>
      <c r="K250" s="61">
        <f>SUM(K251+K255)</f>
        <v>0</v>
      </c>
      <c r="L250" s="61">
        <f>SUM(H250+I250)</f>
        <v>1833</v>
      </c>
      <c r="M250" s="61">
        <f>SUM(M251+M255)</f>
        <v>1833</v>
      </c>
      <c r="N250" s="61">
        <f t="shared" si="81"/>
        <v>0</v>
      </c>
      <c r="O250" s="61">
        <f>SUM(O251+O255)</f>
        <v>0</v>
      </c>
      <c r="P250" s="61">
        <f>SUM(P251+P255)</f>
        <v>0</v>
      </c>
      <c r="Q250" s="61">
        <f>SUM(M250+N250)</f>
        <v>1833</v>
      </c>
    </row>
    <row r="251" spans="1:17" ht="47.25">
      <c r="A251" s="86"/>
      <c r="B251" s="29" t="s">
        <v>179</v>
      </c>
      <c r="C251" s="53">
        <v>992</v>
      </c>
      <c r="D251" s="91" t="s">
        <v>115</v>
      </c>
      <c r="E251" s="91" t="s">
        <v>106</v>
      </c>
      <c r="F251" s="91" t="s">
        <v>335</v>
      </c>
      <c r="G251" s="92"/>
      <c r="H251" s="61">
        <f>SUM(H254)</f>
        <v>1200</v>
      </c>
      <c r="I251" s="61">
        <f t="shared" si="62"/>
        <v>0</v>
      </c>
      <c r="J251" s="61">
        <f>SUM(J253)</f>
        <v>0</v>
      </c>
      <c r="K251" s="61">
        <f>SUM(K253)</f>
        <v>0</v>
      </c>
      <c r="L251" s="61">
        <f>SUM(L254)</f>
        <v>1200</v>
      </c>
      <c r="M251" s="61">
        <f>SUM(M254)</f>
        <v>1200</v>
      </c>
      <c r="N251" s="61">
        <f t="shared" si="81"/>
        <v>0</v>
      </c>
      <c r="O251" s="61">
        <f>SUM(O253)</f>
        <v>0</v>
      </c>
      <c r="P251" s="61">
        <f>SUM(P253)</f>
        <v>0</v>
      </c>
      <c r="Q251" s="61">
        <f>SUM(Q254)</f>
        <v>1200</v>
      </c>
    </row>
    <row r="252" spans="1:17" ht="31.5">
      <c r="A252" s="86"/>
      <c r="B252" s="29" t="s">
        <v>336</v>
      </c>
      <c r="C252" s="53">
        <v>992</v>
      </c>
      <c r="D252" s="91" t="s">
        <v>115</v>
      </c>
      <c r="E252" s="91" t="s">
        <v>106</v>
      </c>
      <c r="F252" s="91" t="s">
        <v>337</v>
      </c>
      <c r="G252" s="92"/>
      <c r="H252" s="61">
        <f>SUM(H253)</f>
        <v>1200</v>
      </c>
      <c r="I252" s="61">
        <f>SUM(J252+K252)</f>
        <v>0</v>
      </c>
      <c r="J252" s="61">
        <f aca="true" t="shared" si="82" ref="J252:L253">SUM(J253)</f>
        <v>0</v>
      </c>
      <c r="K252" s="61">
        <f t="shared" si="82"/>
        <v>0</v>
      </c>
      <c r="L252" s="61">
        <f t="shared" si="82"/>
        <v>1200</v>
      </c>
      <c r="M252" s="61">
        <f>SUM(M253)</f>
        <v>1200</v>
      </c>
      <c r="N252" s="61">
        <f t="shared" si="81"/>
        <v>0</v>
      </c>
      <c r="O252" s="61">
        <f aca="true" t="shared" si="83" ref="O252:Q253">SUM(O253)</f>
        <v>0</v>
      </c>
      <c r="P252" s="61">
        <f t="shared" si="83"/>
        <v>0</v>
      </c>
      <c r="Q252" s="61">
        <f t="shared" si="83"/>
        <v>1200</v>
      </c>
    </row>
    <row r="253" spans="1:17" ht="47.25">
      <c r="A253" s="86"/>
      <c r="B253" s="29" t="s">
        <v>683</v>
      </c>
      <c r="C253" s="53">
        <v>992</v>
      </c>
      <c r="D253" s="91" t="s">
        <v>115</v>
      </c>
      <c r="E253" s="91" t="s">
        <v>106</v>
      </c>
      <c r="F253" s="91" t="s">
        <v>549</v>
      </c>
      <c r="G253" s="92"/>
      <c r="H253" s="61">
        <f>SUM(H254)</f>
        <v>1200</v>
      </c>
      <c r="I253" s="61">
        <f>SUM(J253+K253)</f>
        <v>0</v>
      </c>
      <c r="J253" s="61">
        <f t="shared" si="82"/>
        <v>0</v>
      </c>
      <c r="K253" s="61">
        <f t="shared" si="82"/>
        <v>0</v>
      </c>
      <c r="L253" s="61">
        <f t="shared" si="82"/>
        <v>1200</v>
      </c>
      <c r="M253" s="61">
        <f>SUM(M254)</f>
        <v>1200</v>
      </c>
      <c r="N253" s="61">
        <f t="shared" si="81"/>
        <v>0</v>
      </c>
      <c r="O253" s="61">
        <f t="shared" si="83"/>
        <v>0</v>
      </c>
      <c r="P253" s="61">
        <f t="shared" si="83"/>
        <v>0</v>
      </c>
      <c r="Q253" s="61">
        <f t="shared" si="83"/>
        <v>1200</v>
      </c>
    </row>
    <row r="254" spans="1:17" ht="31.5">
      <c r="A254" s="86"/>
      <c r="B254" s="29" t="s">
        <v>87</v>
      </c>
      <c r="C254" s="53">
        <v>992</v>
      </c>
      <c r="D254" s="91" t="s">
        <v>115</v>
      </c>
      <c r="E254" s="91" t="s">
        <v>106</v>
      </c>
      <c r="F254" s="91" t="s">
        <v>549</v>
      </c>
      <c r="G254" s="92" t="s">
        <v>88</v>
      </c>
      <c r="H254" s="61">
        <v>1200</v>
      </c>
      <c r="I254" s="61">
        <f t="shared" si="62"/>
        <v>0</v>
      </c>
      <c r="J254" s="93">
        <v>0</v>
      </c>
      <c r="K254" s="93">
        <v>0</v>
      </c>
      <c r="L254" s="93">
        <f>SUM(H254+I254)</f>
        <v>1200</v>
      </c>
      <c r="M254" s="61">
        <v>1200</v>
      </c>
      <c r="N254" s="61">
        <f t="shared" si="81"/>
        <v>0</v>
      </c>
      <c r="O254" s="93">
        <v>0</v>
      </c>
      <c r="P254" s="93">
        <v>0</v>
      </c>
      <c r="Q254" s="93">
        <f>SUM(M254+N254)</f>
        <v>1200</v>
      </c>
    </row>
    <row r="255" spans="1:17" ht="31.5">
      <c r="A255" s="86"/>
      <c r="B255" s="29" t="s">
        <v>103</v>
      </c>
      <c r="C255" s="53">
        <v>992</v>
      </c>
      <c r="D255" s="91" t="s">
        <v>115</v>
      </c>
      <c r="E255" s="91" t="s">
        <v>106</v>
      </c>
      <c r="F255" s="91" t="s">
        <v>338</v>
      </c>
      <c r="G255" s="92"/>
      <c r="H255" s="61">
        <f>SUM(H257+H260)</f>
        <v>633</v>
      </c>
      <c r="I255" s="61">
        <f t="shared" si="62"/>
        <v>0</v>
      </c>
      <c r="J255" s="61">
        <f>SUM(J260+J257)</f>
        <v>0</v>
      </c>
      <c r="K255" s="61">
        <f>SUM(K260)</f>
        <v>0</v>
      </c>
      <c r="L255" s="61">
        <f>SUM(L257+L260)</f>
        <v>633</v>
      </c>
      <c r="M255" s="61">
        <f>SUM(M257+M260)</f>
        <v>633</v>
      </c>
      <c r="N255" s="61">
        <f t="shared" si="81"/>
        <v>0</v>
      </c>
      <c r="O255" s="61">
        <f>SUM(O260+O257)</f>
        <v>0</v>
      </c>
      <c r="P255" s="61">
        <f>SUM(P260)</f>
        <v>0</v>
      </c>
      <c r="Q255" s="61">
        <f>SUM(Q257+Q260)</f>
        <v>633</v>
      </c>
    </row>
    <row r="256" spans="1:17" ht="31.5">
      <c r="A256" s="86"/>
      <c r="B256" s="29" t="s">
        <v>339</v>
      </c>
      <c r="C256" s="53">
        <v>992</v>
      </c>
      <c r="D256" s="91" t="s">
        <v>115</v>
      </c>
      <c r="E256" s="91" t="s">
        <v>106</v>
      </c>
      <c r="F256" s="91" t="s">
        <v>340</v>
      </c>
      <c r="G256" s="92"/>
      <c r="H256" s="61">
        <f>SUM(H257)</f>
        <v>150</v>
      </c>
      <c r="I256" s="61">
        <f>SUM(J256+K256)</f>
        <v>0</v>
      </c>
      <c r="J256" s="93">
        <f>SUM(J257)</f>
        <v>0</v>
      </c>
      <c r="K256" s="93">
        <v>0</v>
      </c>
      <c r="L256" s="93">
        <f aca="true" t="shared" si="84" ref="L256:L261">SUM(H256+I256)</f>
        <v>150</v>
      </c>
      <c r="M256" s="61">
        <f>SUM(M257)</f>
        <v>150</v>
      </c>
      <c r="N256" s="61">
        <f t="shared" si="81"/>
        <v>0</v>
      </c>
      <c r="O256" s="93">
        <f>SUM(O257)</f>
        <v>0</v>
      </c>
      <c r="P256" s="93">
        <v>0</v>
      </c>
      <c r="Q256" s="93">
        <f aca="true" t="shared" si="85" ref="Q256:Q261">SUM(M256+N256)</f>
        <v>150</v>
      </c>
    </row>
    <row r="257" spans="1:17" ht="31.5">
      <c r="A257" s="86"/>
      <c r="B257" s="29" t="s">
        <v>101</v>
      </c>
      <c r="C257" s="53">
        <v>992</v>
      </c>
      <c r="D257" s="91" t="s">
        <v>115</v>
      </c>
      <c r="E257" s="91" t="s">
        <v>106</v>
      </c>
      <c r="F257" s="91" t="s">
        <v>341</v>
      </c>
      <c r="G257" s="92"/>
      <c r="H257" s="61">
        <f>SUM(H258)</f>
        <v>150</v>
      </c>
      <c r="I257" s="61">
        <f t="shared" si="62"/>
        <v>0</v>
      </c>
      <c r="J257" s="93">
        <f>SUM(J258)</f>
        <v>0</v>
      </c>
      <c r="K257" s="93">
        <v>0</v>
      </c>
      <c r="L257" s="93">
        <f t="shared" si="84"/>
        <v>150</v>
      </c>
      <c r="M257" s="61">
        <f>SUM(M258)</f>
        <v>150</v>
      </c>
      <c r="N257" s="61">
        <f t="shared" si="81"/>
        <v>0</v>
      </c>
      <c r="O257" s="93">
        <f>SUM(O258)</f>
        <v>0</v>
      </c>
      <c r="P257" s="93">
        <v>0</v>
      </c>
      <c r="Q257" s="93">
        <f t="shared" si="85"/>
        <v>150</v>
      </c>
    </row>
    <row r="258" spans="1:17" ht="31.5">
      <c r="A258" s="86"/>
      <c r="B258" s="29" t="s">
        <v>87</v>
      </c>
      <c r="C258" s="53">
        <v>992</v>
      </c>
      <c r="D258" s="91" t="s">
        <v>115</v>
      </c>
      <c r="E258" s="91" t="s">
        <v>106</v>
      </c>
      <c r="F258" s="91" t="s">
        <v>341</v>
      </c>
      <c r="G258" s="92" t="s">
        <v>88</v>
      </c>
      <c r="H258" s="61">
        <v>150</v>
      </c>
      <c r="I258" s="61">
        <f>SUM(J258)</f>
        <v>0</v>
      </c>
      <c r="J258" s="93">
        <v>0</v>
      </c>
      <c r="K258" s="93">
        <v>0</v>
      </c>
      <c r="L258" s="93">
        <f t="shared" si="84"/>
        <v>150</v>
      </c>
      <c r="M258" s="61">
        <v>150</v>
      </c>
      <c r="N258" s="61">
        <f>SUM(O258)</f>
        <v>0</v>
      </c>
      <c r="O258" s="93">
        <v>0</v>
      </c>
      <c r="P258" s="93">
        <v>0</v>
      </c>
      <c r="Q258" s="93">
        <f t="shared" si="85"/>
        <v>150</v>
      </c>
    </row>
    <row r="259" spans="1:17" ht="31.5">
      <c r="A259" s="86"/>
      <c r="B259" s="29" t="s">
        <v>342</v>
      </c>
      <c r="C259" s="53">
        <v>992</v>
      </c>
      <c r="D259" s="91" t="s">
        <v>115</v>
      </c>
      <c r="E259" s="91" t="s">
        <v>106</v>
      </c>
      <c r="F259" s="91" t="s">
        <v>343</v>
      </c>
      <c r="G259" s="92"/>
      <c r="H259" s="61">
        <f>SUM(H260)</f>
        <v>483</v>
      </c>
      <c r="I259" s="61">
        <f>SUM(J259+K259)</f>
        <v>0</v>
      </c>
      <c r="J259" s="93">
        <f>SUM(J260)</f>
        <v>0</v>
      </c>
      <c r="K259" s="93">
        <f>SUM(K260)</f>
        <v>0</v>
      </c>
      <c r="L259" s="93">
        <f t="shared" si="84"/>
        <v>483</v>
      </c>
      <c r="M259" s="61">
        <f>SUM(M260)</f>
        <v>483</v>
      </c>
      <c r="N259" s="61">
        <f>SUM(O259+P259)</f>
        <v>0</v>
      </c>
      <c r="O259" s="93">
        <f>SUM(O260)</f>
        <v>0</v>
      </c>
      <c r="P259" s="93">
        <f>SUM(P260)</f>
        <v>0</v>
      </c>
      <c r="Q259" s="93">
        <f t="shared" si="85"/>
        <v>483</v>
      </c>
    </row>
    <row r="260" spans="1:17" ht="47.25">
      <c r="A260" s="86"/>
      <c r="B260" s="29" t="s">
        <v>193</v>
      </c>
      <c r="C260" s="53">
        <v>992</v>
      </c>
      <c r="D260" s="91" t="s">
        <v>115</v>
      </c>
      <c r="E260" s="91" t="s">
        <v>106</v>
      </c>
      <c r="F260" s="91" t="s">
        <v>344</v>
      </c>
      <c r="G260" s="92"/>
      <c r="H260" s="61">
        <f>SUM(H261)</f>
        <v>483</v>
      </c>
      <c r="I260" s="61">
        <f>SUM(J260+K260)</f>
        <v>0</v>
      </c>
      <c r="J260" s="93">
        <f>SUM(J261)</f>
        <v>0</v>
      </c>
      <c r="K260" s="93">
        <f>SUM(K261)</f>
        <v>0</v>
      </c>
      <c r="L260" s="93">
        <f t="shared" si="84"/>
        <v>483</v>
      </c>
      <c r="M260" s="61">
        <f>SUM(M261)</f>
        <v>483</v>
      </c>
      <c r="N260" s="61">
        <f>SUM(O260+P260)</f>
        <v>0</v>
      </c>
      <c r="O260" s="93">
        <f>SUM(O261)</f>
        <v>0</v>
      </c>
      <c r="P260" s="93">
        <f>SUM(P261)</f>
        <v>0</v>
      </c>
      <c r="Q260" s="93">
        <f t="shared" si="85"/>
        <v>483</v>
      </c>
    </row>
    <row r="261" spans="1:17" ht="31.5">
      <c r="A261" s="86"/>
      <c r="B261" s="29" t="s">
        <v>87</v>
      </c>
      <c r="C261" s="53">
        <v>992</v>
      </c>
      <c r="D261" s="91" t="s">
        <v>115</v>
      </c>
      <c r="E261" s="91" t="s">
        <v>106</v>
      </c>
      <c r="F261" s="91" t="s">
        <v>344</v>
      </c>
      <c r="G261" s="92" t="s">
        <v>88</v>
      </c>
      <c r="H261" s="61">
        <v>483</v>
      </c>
      <c r="I261" s="61">
        <f>SUM(J261+K261)</f>
        <v>0</v>
      </c>
      <c r="J261" s="93">
        <v>0</v>
      </c>
      <c r="K261" s="93">
        <v>0</v>
      </c>
      <c r="L261" s="93">
        <f t="shared" si="84"/>
        <v>483</v>
      </c>
      <c r="M261" s="61">
        <v>483</v>
      </c>
      <c r="N261" s="61">
        <f>SUM(O261+P261)</f>
        <v>0</v>
      </c>
      <c r="O261" s="93">
        <v>0</v>
      </c>
      <c r="P261" s="93">
        <v>0</v>
      </c>
      <c r="Q261" s="93">
        <f t="shared" si="85"/>
        <v>483</v>
      </c>
    </row>
    <row r="262" spans="1:17" ht="15.75">
      <c r="A262" s="86"/>
      <c r="B262" s="29" t="s">
        <v>387</v>
      </c>
      <c r="C262" s="53">
        <v>992</v>
      </c>
      <c r="D262" s="91" t="s">
        <v>115</v>
      </c>
      <c r="E262" s="91" t="s">
        <v>104</v>
      </c>
      <c r="F262" s="91"/>
      <c r="G262" s="92"/>
      <c r="H262" s="61">
        <f aca="true" t="shared" si="86" ref="H262:Q262">SUM(H263)</f>
        <v>5803.5</v>
      </c>
      <c r="I262" s="61">
        <f t="shared" si="86"/>
        <v>0</v>
      </c>
      <c r="J262" s="61">
        <f t="shared" si="86"/>
        <v>0</v>
      </c>
      <c r="K262" s="61">
        <f t="shared" si="86"/>
        <v>0</v>
      </c>
      <c r="L262" s="61">
        <f t="shared" si="86"/>
        <v>5803.5</v>
      </c>
      <c r="M262" s="61">
        <f t="shared" si="86"/>
        <v>7748.1</v>
      </c>
      <c r="N262" s="61">
        <f t="shared" si="86"/>
        <v>0</v>
      </c>
      <c r="O262" s="61">
        <f t="shared" si="86"/>
        <v>0</v>
      </c>
      <c r="P262" s="61">
        <f t="shared" si="86"/>
        <v>0</v>
      </c>
      <c r="Q262" s="61">
        <f t="shared" si="86"/>
        <v>7748.1</v>
      </c>
    </row>
    <row r="263" spans="1:17" ht="63">
      <c r="A263" s="86"/>
      <c r="B263" s="107" t="s">
        <v>41</v>
      </c>
      <c r="C263" s="53">
        <v>992</v>
      </c>
      <c r="D263" s="91" t="s">
        <v>115</v>
      </c>
      <c r="E263" s="91" t="s">
        <v>104</v>
      </c>
      <c r="F263" s="100" t="s">
        <v>345</v>
      </c>
      <c r="G263" s="92"/>
      <c r="H263" s="61">
        <f aca="true" t="shared" si="87" ref="H263:Q264">SUM(H264)</f>
        <v>5803.5</v>
      </c>
      <c r="I263" s="93">
        <f t="shared" si="87"/>
        <v>0</v>
      </c>
      <c r="J263" s="93">
        <f t="shared" si="87"/>
        <v>0</v>
      </c>
      <c r="K263" s="93">
        <f t="shared" si="87"/>
        <v>0</v>
      </c>
      <c r="L263" s="61">
        <f t="shared" si="87"/>
        <v>5803.5</v>
      </c>
      <c r="M263" s="61">
        <f t="shared" si="87"/>
        <v>7748.1</v>
      </c>
      <c r="N263" s="93">
        <f t="shared" si="87"/>
        <v>0</v>
      </c>
      <c r="O263" s="93">
        <f t="shared" si="87"/>
        <v>0</v>
      </c>
      <c r="P263" s="93">
        <f t="shared" si="87"/>
        <v>0</v>
      </c>
      <c r="Q263" s="61">
        <f t="shared" si="87"/>
        <v>7748.1</v>
      </c>
    </row>
    <row r="264" spans="1:17" ht="47.25">
      <c r="A264" s="86"/>
      <c r="B264" s="107" t="s">
        <v>52</v>
      </c>
      <c r="C264" s="53">
        <v>992</v>
      </c>
      <c r="D264" s="91" t="s">
        <v>115</v>
      </c>
      <c r="E264" s="91" t="s">
        <v>104</v>
      </c>
      <c r="F264" s="100" t="s">
        <v>346</v>
      </c>
      <c r="G264" s="92"/>
      <c r="H264" s="61">
        <f t="shared" si="87"/>
        <v>5803.5</v>
      </c>
      <c r="I264" s="61">
        <f t="shared" si="87"/>
        <v>0</v>
      </c>
      <c r="J264" s="61">
        <f t="shared" si="87"/>
        <v>0</v>
      </c>
      <c r="K264" s="61">
        <f t="shared" si="87"/>
        <v>0</v>
      </c>
      <c r="L264" s="61">
        <f t="shared" si="87"/>
        <v>5803.5</v>
      </c>
      <c r="M264" s="61">
        <f t="shared" si="87"/>
        <v>7748.1</v>
      </c>
      <c r="N264" s="61">
        <f t="shared" si="87"/>
        <v>0</v>
      </c>
      <c r="O264" s="61">
        <f t="shared" si="87"/>
        <v>0</v>
      </c>
      <c r="P264" s="61">
        <f t="shared" si="87"/>
        <v>0</v>
      </c>
      <c r="Q264" s="61">
        <f t="shared" si="87"/>
        <v>7748.1</v>
      </c>
    </row>
    <row r="265" spans="1:17" ht="63">
      <c r="A265" s="86"/>
      <c r="B265" s="25" t="s">
        <v>684</v>
      </c>
      <c r="C265" s="53">
        <v>992</v>
      </c>
      <c r="D265" s="91" t="s">
        <v>115</v>
      </c>
      <c r="E265" s="91" t="s">
        <v>104</v>
      </c>
      <c r="F265" s="101" t="s">
        <v>347</v>
      </c>
      <c r="G265" s="92"/>
      <c r="H265" s="61">
        <f aca="true" t="shared" si="88" ref="H265:Q265">SUM(H266)</f>
        <v>5803.5</v>
      </c>
      <c r="I265" s="61">
        <f t="shared" si="88"/>
        <v>0</v>
      </c>
      <c r="J265" s="61">
        <f t="shared" si="88"/>
        <v>0</v>
      </c>
      <c r="K265" s="61">
        <f t="shared" si="88"/>
        <v>0</v>
      </c>
      <c r="L265" s="61">
        <f t="shared" si="88"/>
        <v>5803.5</v>
      </c>
      <c r="M265" s="61">
        <f t="shared" si="88"/>
        <v>7748.1</v>
      </c>
      <c r="N265" s="61">
        <f t="shared" si="88"/>
        <v>0</v>
      </c>
      <c r="O265" s="61">
        <f t="shared" si="88"/>
        <v>0</v>
      </c>
      <c r="P265" s="61">
        <f t="shared" si="88"/>
        <v>0</v>
      </c>
      <c r="Q265" s="61">
        <f t="shared" si="88"/>
        <v>7748.1</v>
      </c>
    </row>
    <row r="266" spans="1:17" ht="94.5">
      <c r="A266" s="86"/>
      <c r="B266" s="34" t="s">
        <v>348</v>
      </c>
      <c r="C266" s="53">
        <v>992</v>
      </c>
      <c r="D266" s="91" t="s">
        <v>115</v>
      </c>
      <c r="E266" s="91" t="s">
        <v>104</v>
      </c>
      <c r="F266" s="101" t="s">
        <v>349</v>
      </c>
      <c r="G266" s="92"/>
      <c r="H266" s="61">
        <f>SUM(H267)</f>
        <v>5803.5</v>
      </c>
      <c r="I266" s="93">
        <f>SUM(I267)</f>
        <v>0</v>
      </c>
      <c r="J266" s="93">
        <f>SUM(J267)</f>
        <v>0</v>
      </c>
      <c r="K266" s="93">
        <f>SUM(K267)</f>
        <v>0</v>
      </c>
      <c r="L266" s="93">
        <f>SUM(H266+I266)</f>
        <v>5803.5</v>
      </c>
      <c r="M266" s="61">
        <f>SUM(M267)</f>
        <v>7748.1</v>
      </c>
      <c r="N266" s="93">
        <f>SUM(N267)</f>
        <v>0</v>
      </c>
      <c r="O266" s="93">
        <f>SUM(O267)</f>
        <v>0</v>
      </c>
      <c r="P266" s="93">
        <f>SUM(P267)</f>
        <v>0</v>
      </c>
      <c r="Q266" s="93">
        <f>SUM(M266+N266)</f>
        <v>7748.1</v>
      </c>
    </row>
    <row r="267" spans="1:17" ht="31.5">
      <c r="A267" s="86"/>
      <c r="B267" s="29" t="s">
        <v>87</v>
      </c>
      <c r="C267" s="53">
        <v>992</v>
      </c>
      <c r="D267" s="91" t="s">
        <v>115</v>
      </c>
      <c r="E267" s="91" t="s">
        <v>104</v>
      </c>
      <c r="F267" s="101" t="s">
        <v>349</v>
      </c>
      <c r="G267" s="92" t="s">
        <v>88</v>
      </c>
      <c r="H267" s="61">
        <v>5803.5</v>
      </c>
      <c r="I267" s="93">
        <f>SUM(J267+K267)</f>
        <v>0</v>
      </c>
      <c r="J267" s="93">
        <v>0</v>
      </c>
      <c r="K267" s="93">
        <v>0</v>
      </c>
      <c r="L267" s="93">
        <f>SUM(H267+I267)</f>
        <v>5803.5</v>
      </c>
      <c r="M267" s="61">
        <v>7748.1</v>
      </c>
      <c r="N267" s="93">
        <f>SUM(O267+P267)</f>
        <v>0</v>
      </c>
      <c r="O267" s="93">
        <v>0</v>
      </c>
      <c r="P267" s="93">
        <v>0</v>
      </c>
      <c r="Q267" s="93">
        <f>SUM(M267+N267)</f>
        <v>7748.1</v>
      </c>
    </row>
    <row r="268" spans="1:17" ht="15.75">
      <c r="A268" s="83" t="s">
        <v>141</v>
      </c>
      <c r="B268" s="27" t="s">
        <v>134</v>
      </c>
      <c r="C268" s="49">
        <v>992</v>
      </c>
      <c r="D268" s="88" t="s">
        <v>111</v>
      </c>
      <c r="E268" s="91"/>
      <c r="F268" s="91"/>
      <c r="G268" s="92"/>
      <c r="H268" s="85">
        <f>SUM(H269)</f>
        <v>17069.5</v>
      </c>
      <c r="I268" s="87">
        <f>SUM(I269)</f>
        <v>0</v>
      </c>
      <c r="J268" s="87">
        <f>SUM(J269)</f>
        <v>0</v>
      </c>
      <c r="K268" s="87">
        <f>SUM(K269)</f>
        <v>0</v>
      </c>
      <c r="L268" s="87">
        <f>SUM(H268+I268)</f>
        <v>17069.5</v>
      </c>
      <c r="M268" s="85">
        <f>SUM(M269)</f>
        <v>16786</v>
      </c>
      <c r="N268" s="87">
        <f>SUM(N269)</f>
        <v>0</v>
      </c>
      <c r="O268" s="87">
        <f>SUM(O269)</f>
        <v>0</v>
      </c>
      <c r="P268" s="87">
        <f>SUM(P269)</f>
        <v>0</v>
      </c>
      <c r="Q268" s="87">
        <f>SUM(M268+N268)</f>
        <v>16786</v>
      </c>
    </row>
    <row r="269" spans="1:17" ht="15.75">
      <c r="A269" s="86"/>
      <c r="B269" s="29" t="s">
        <v>64</v>
      </c>
      <c r="C269" s="53">
        <v>992</v>
      </c>
      <c r="D269" s="91" t="s">
        <v>111</v>
      </c>
      <c r="E269" s="91" t="s">
        <v>80</v>
      </c>
      <c r="F269" s="91"/>
      <c r="G269" s="92"/>
      <c r="H269" s="61">
        <f>SUM(H271)</f>
        <v>17069.5</v>
      </c>
      <c r="I269" s="61">
        <f aca="true" t="shared" si="89" ref="I269:K270">SUM(I270)</f>
        <v>0</v>
      </c>
      <c r="J269" s="61">
        <f t="shared" si="89"/>
        <v>0</v>
      </c>
      <c r="K269" s="61">
        <f t="shared" si="89"/>
        <v>0</v>
      </c>
      <c r="L269" s="93">
        <f>SUM(H269+I269)</f>
        <v>17069.5</v>
      </c>
      <c r="M269" s="61">
        <f>SUM(M271)</f>
        <v>16786</v>
      </c>
      <c r="N269" s="61">
        <f aca="true" t="shared" si="90" ref="N269:P270">SUM(N270)</f>
        <v>0</v>
      </c>
      <c r="O269" s="61">
        <f t="shared" si="90"/>
        <v>0</v>
      </c>
      <c r="P269" s="61">
        <f t="shared" si="90"/>
        <v>0</v>
      </c>
      <c r="Q269" s="93">
        <f>SUM(M269+N269)</f>
        <v>16786</v>
      </c>
    </row>
    <row r="270" spans="1:17" ht="47.25">
      <c r="A270" s="86"/>
      <c r="B270" s="29" t="s">
        <v>35</v>
      </c>
      <c r="C270" s="53">
        <v>992</v>
      </c>
      <c r="D270" s="91" t="s">
        <v>111</v>
      </c>
      <c r="E270" s="91" t="s">
        <v>80</v>
      </c>
      <c r="F270" s="91" t="s">
        <v>350</v>
      </c>
      <c r="G270" s="92"/>
      <c r="H270" s="61">
        <f>SUM(H271)</f>
        <v>17069.5</v>
      </c>
      <c r="I270" s="61">
        <f t="shared" si="89"/>
        <v>0</v>
      </c>
      <c r="J270" s="61">
        <f t="shared" si="89"/>
        <v>0</v>
      </c>
      <c r="K270" s="61">
        <f t="shared" si="89"/>
        <v>0</v>
      </c>
      <c r="L270" s="61">
        <f>SUM(H270+I270)</f>
        <v>17069.5</v>
      </c>
      <c r="M270" s="61">
        <f>SUM(M271)</f>
        <v>16786</v>
      </c>
      <c r="N270" s="61">
        <f t="shared" si="90"/>
        <v>0</v>
      </c>
      <c r="O270" s="61">
        <f t="shared" si="90"/>
        <v>0</v>
      </c>
      <c r="P270" s="61">
        <f t="shared" si="90"/>
        <v>0</v>
      </c>
      <c r="Q270" s="61">
        <f>SUM(M270+N270)</f>
        <v>16786</v>
      </c>
    </row>
    <row r="271" spans="1:17" ht="31.5">
      <c r="A271" s="86"/>
      <c r="B271" s="29" t="s">
        <v>34</v>
      </c>
      <c r="C271" s="53">
        <v>992</v>
      </c>
      <c r="D271" s="91" t="s">
        <v>111</v>
      </c>
      <c r="E271" s="91" t="s">
        <v>80</v>
      </c>
      <c r="F271" s="91" t="s">
        <v>351</v>
      </c>
      <c r="G271" s="92"/>
      <c r="H271" s="61">
        <f aca="true" t="shared" si="91" ref="H271:Q271">SUM(H273+H278)</f>
        <v>17069.5</v>
      </c>
      <c r="I271" s="61">
        <f t="shared" si="91"/>
        <v>0</v>
      </c>
      <c r="J271" s="61">
        <f t="shared" si="91"/>
        <v>0</v>
      </c>
      <c r="K271" s="61">
        <f t="shared" si="91"/>
        <v>0</v>
      </c>
      <c r="L271" s="61">
        <f t="shared" si="91"/>
        <v>17069.5</v>
      </c>
      <c r="M271" s="61">
        <f t="shared" si="91"/>
        <v>16786</v>
      </c>
      <c r="N271" s="61">
        <f t="shared" si="91"/>
        <v>0</v>
      </c>
      <c r="O271" s="61">
        <f t="shared" si="91"/>
        <v>0</v>
      </c>
      <c r="P271" s="61">
        <f t="shared" si="91"/>
        <v>0</v>
      </c>
      <c r="Q271" s="61">
        <f t="shared" si="91"/>
        <v>16786</v>
      </c>
    </row>
    <row r="272" spans="1:17" ht="110.25">
      <c r="A272" s="86"/>
      <c r="B272" s="29" t="s">
        <v>352</v>
      </c>
      <c r="C272" s="53">
        <v>992</v>
      </c>
      <c r="D272" s="91" t="s">
        <v>111</v>
      </c>
      <c r="E272" s="91" t="s">
        <v>80</v>
      </c>
      <c r="F272" s="91" t="s">
        <v>353</v>
      </c>
      <c r="G272" s="92"/>
      <c r="H272" s="61">
        <f>SUM(H274+H275+H276)</f>
        <v>4206.4</v>
      </c>
      <c r="I272" s="61">
        <f>SUM(J272+K272)</f>
        <v>0</v>
      </c>
      <c r="J272" s="61">
        <f>SUM(J273+J274+J275)</f>
        <v>0</v>
      </c>
      <c r="K272" s="61">
        <f>SUM(K273+K274+K275)</f>
        <v>0</v>
      </c>
      <c r="L272" s="61">
        <f>SUM(H272+I272)</f>
        <v>4206.4</v>
      </c>
      <c r="M272" s="61">
        <f>SUM(M274+M275+M276)</f>
        <v>3846.4</v>
      </c>
      <c r="N272" s="61">
        <f>SUM(O272+P272)</f>
        <v>0</v>
      </c>
      <c r="O272" s="61">
        <f>SUM(O273+O274+O275)</f>
        <v>0</v>
      </c>
      <c r="P272" s="61">
        <f>SUM(P273+P274+P275)</f>
        <v>0</v>
      </c>
      <c r="Q272" s="61">
        <f>SUM(M272+N272)</f>
        <v>3846.4</v>
      </c>
    </row>
    <row r="273" spans="1:17" ht="31.5">
      <c r="A273" s="86"/>
      <c r="B273" s="29" t="s">
        <v>186</v>
      </c>
      <c r="C273" s="53">
        <v>992</v>
      </c>
      <c r="D273" s="91" t="s">
        <v>111</v>
      </c>
      <c r="E273" s="91" t="s">
        <v>80</v>
      </c>
      <c r="F273" s="91" t="s">
        <v>354</v>
      </c>
      <c r="G273" s="92"/>
      <c r="H273" s="61">
        <f>SUM(H275+H274+H276)</f>
        <v>4206.4</v>
      </c>
      <c r="I273" s="61">
        <f>SUM(J273+K273)</f>
        <v>0</v>
      </c>
      <c r="J273" s="61">
        <f>SUM(J274+J275+J276)</f>
        <v>0</v>
      </c>
      <c r="K273" s="61">
        <f>SUM(K274+K275+K276)</f>
        <v>0</v>
      </c>
      <c r="L273" s="61">
        <f>SUM(L275+L274+L276)</f>
        <v>4206.4</v>
      </c>
      <c r="M273" s="61">
        <f>SUM(M275+M274+M276)</f>
        <v>3846.4</v>
      </c>
      <c r="N273" s="61">
        <f>SUM(O273+P273)</f>
        <v>0</v>
      </c>
      <c r="O273" s="61">
        <f>SUM(O274+O275+O276)</f>
        <v>0</v>
      </c>
      <c r="P273" s="61">
        <f>SUM(P274+P275+P276)</f>
        <v>0</v>
      </c>
      <c r="Q273" s="61">
        <f>SUM(Q275+Q274+Q276)</f>
        <v>3846.4</v>
      </c>
    </row>
    <row r="274" spans="1:17" ht="126">
      <c r="A274" s="86"/>
      <c r="B274" s="29" t="s">
        <v>85</v>
      </c>
      <c r="C274" s="53">
        <v>992</v>
      </c>
      <c r="D274" s="91" t="s">
        <v>111</v>
      </c>
      <c r="E274" s="91" t="s">
        <v>80</v>
      </c>
      <c r="F274" s="91" t="s">
        <v>354</v>
      </c>
      <c r="G274" s="92" t="s">
        <v>82</v>
      </c>
      <c r="H274" s="61">
        <v>1776.4</v>
      </c>
      <c r="I274" s="93">
        <f>SUM(J274+K274)</f>
        <v>0</v>
      </c>
      <c r="J274" s="93">
        <v>0</v>
      </c>
      <c r="K274" s="93">
        <v>0</v>
      </c>
      <c r="L274" s="93">
        <f>SUM(H274+I274)</f>
        <v>1776.4</v>
      </c>
      <c r="M274" s="61">
        <v>1776.4</v>
      </c>
      <c r="N274" s="93">
        <f>SUM(O274+P274)</f>
        <v>0</v>
      </c>
      <c r="O274" s="93">
        <v>0</v>
      </c>
      <c r="P274" s="93">
        <v>0</v>
      </c>
      <c r="Q274" s="93">
        <f>SUM(M274+N274)</f>
        <v>1776.4</v>
      </c>
    </row>
    <row r="275" spans="1:17" ht="45.75" customHeight="1">
      <c r="A275" s="86"/>
      <c r="B275" s="29" t="s">
        <v>9</v>
      </c>
      <c r="C275" s="53">
        <v>992</v>
      </c>
      <c r="D275" s="91" t="s">
        <v>111</v>
      </c>
      <c r="E275" s="91" t="s">
        <v>80</v>
      </c>
      <c r="F275" s="91" t="s">
        <v>354</v>
      </c>
      <c r="G275" s="92" t="s">
        <v>83</v>
      </c>
      <c r="H275" s="61">
        <v>2310</v>
      </c>
      <c r="I275" s="93">
        <f>SUM(J275+K275)</f>
        <v>0</v>
      </c>
      <c r="J275" s="93">
        <v>0</v>
      </c>
      <c r="K275" s="93"/>
      <c r="L275" s="93">
        <f>SUM(H275+I275)</f>
        <v>2310</v>
      </c>
      <c r="M275" s="61">
        <v>1950</v>
      </c>
      <c r="N275" s="93">
        <f>SUM(O275+P275)</f>
        <v>0</v>
      </c>
      <c r="O275" s="93">
        <v>0</v>
      </c>
      <c r="P275" s="93"/>
      <c r="Q275" s="93">
        <f>SUM(M275+N275)</f>
        <v>1950</v>
      </c>
    </row>
    <row r="276" spans="1:17" ht="33" customHeight="1">
      <c r="A276" s="86"/>
      <c r="B276" s="29" t="s">
        <v>92</v>
      </c>
      <c r="C276" s="53">
        <v>992</v>
      </c>
      <c r="D276" s="91" t="s">
        <v>111</v>
      </c>
      <c r="E276" s="91" t="s">
        <v>80</v>
      </c>
      <c r="F276" s="91" t="s">
        <v>354</v>
      </c>
      <c r="G276" s="92" t="s">
        <v>91</v>
      </c>
      <c r="H276" s="61">
        <v>120</v>
      </c>
      <c r="I276" s="93">
        <f>SUM(J276+K276)</f>
        <v>0</v>
      </c>
      <c r="J276" s="93">
        <v>0</v>
      </c>
      <c r="K276" s="93"/>
      <c r="L276" s="93">
        <f>SUM(H276+I276)</f>
        <v>120</v>
      </c>
      <c r="M276" s="61">
        <v>120</v>
      </c>
      <c r="N276" s="93">
        <f>SUM(O276+P276)</f>
        <v>0</v>
      </c>
      <c r="O276" s="93">
        <v>0</v>
      </c>
      <c r="P276" s="93"/>
      <c r="Q276" s="93">
        <f>SUM(M276+N276)</f>
        <v>120</v>
      </c>
    </row>
    <row r="277" spans="1:17" ht="78.75">
      <c r="A277" s="86"/>
      <c r="B277" s="29" t="s">
        <v>355</v>
      </c>
      <c r="C277" s="53">
        <v>992</v>
      </c>
      <c r="D277" s="91" t="s">
        <v>111</v>
      </c>
      <c r="E277" s="91" t="s">
        <v>80</v>
      </c>
      <c r="F277" s="91" t="s">
        <v>38</v>
      </c>
      <c r="G277" s="92"/>
      <c r="H277" s="61">
        <f aca="true" t="shared" si="92" ref="H277:J278">SUM(H278)</f>
        <v>12863.1</v>
      </c>
      <c r="I277" s="93">
        <f t="shared" si="92"/>
        <v>0</v>
      </c>
      <c r="J277" s="93">
        <f t="shared" si="92"/>
        <v>0</v>
      </c>
      <c r="K277" s="93"/>
      <c r="L277" s="61">
        <f>SUM(L278)</f>
        <v>12863.1</v>
      </c>
      <c r="M277" s="61">
        <f aca="true" t="shared" si="93" ref="M277:O278">SUM(M278)</f>
        <v>12939.6</v>
      </c>
      <c r="N277" s="93">
        <f t="shared" si="93"/>
        <v>0</v>
      </c>
      <c r="O277" s="93">
        <f t="shared" si="93"/>
        <v>0</v>
      </c>
      <c r="P277" s="93"/>
      <c r="Q277" s="61">
        <f>SUM(Q278)</f>
        <v>12939.6</v>
      </c>
    </row>
    <row r="278" spans="1:17" ht="47.25">
      <c r="A278" s="86"/>
      <c r="B278" s="29" t="s">
        <v>148</v>
      </c>
      <c r="C278" s="53">
        <v>992</v>
      </c>
      <c r="D278" s="91" t="s">
        <v>111</v>
      </c>
      <c r="E278" s="91" t="s">
        <v>80</v>
      </c>
      <c r="F278" s="91" t="s">
        <v>37</v>
      </c>
      <c r="G278" s="92"/>
      <c r="H278" s="61">
        <f t="shared" si="92"/>
        <v>12863.1</v>
      </c>
      <c r="I278" s="93">
        <f t="shared" si="92"/>
        <v>0</v>
      </c>
      <c r="J278" s="93">
        <f t="shared" si="92"/>
        <v>0</v>
      </c>
      <c r="K278" s="93"/>
      <c r="L278" s="61">
        <f>SUM(L279)</f>
        <v>12863.1</v>
      </c>
      <c r="M278" s="61">
        <f t="shared" si="93"/>
        <v>12939.6</v>
      </c>
      <c r="N278" s="93">
        <f t="shared" si="93"/>
        <v>0</v>
      </c>
      <c r="O278" s="93">
        <f t="shared" si="93"/>
        <v>0</v>
      </c>
      <c r="P278" s="93"/>
      <c r="Q278" s="61">
        <f>SUM(Q279)</f>
        <v>12939.6</v>
      </c>
    </row>
    <row r="279" spans="1:17" ht="63">
      <c r="A279" s="86"/>
      <c r="B279" s="25" t="s">
        <v>86</v>
      </c>
      <c r="C279" s="53">
        <v>992</v>
      </c>
      <c r="D279" s="91" t="s">
        <v>111</v>
      </c>
      <c r="E279" s="91" t="s">
        <v>80</v>
      </c>
      <c r="F279" s="91" t="s">
        <v>37</v>
      </c>
      <c r="G279" s="92" t="s">
        <v>84</v>
      </c>
      <c r="H279" s="61">
        <v>12863.1</v>
      </c>
      <c r="I279" s="93">
        <f>SUM(J279+K279)</f>
        <v>0</v>
      </c>
      <c r="J279" s="93">
        <v>0</v>
      </c>
      <c r="K279" s="93"/>
      <c r="L279" s="93">
        <f>SUM(H279+I279)</f>
        <v>12863.1</v>
      </c>
      <c r="M279" s="61">
        <v>12939.6</v>
      </c>
      <c r="N279" s="93">
        <f>SUM(O279+P279)</f>
        <v>0</v>
      </c>
      <c r="O279" s="93">
        <v>0</v>
      </c>
      <c r="P279" s="93"/>
      <c r="Q279" s="93">
        <f>SUM(M279+N279)</f>
        <v>12939.6</v>
      </c>
    </row>
    <row r="280" spans="1:17" ht="47.25">
      <c r="A280" s="83" t="s">
        <v>685</v>
      </c>
      <c r="B280" s="27" t="s">
        <v>488</v>
      </c>
      <c r="C280" s="49">
        <v>992</v>
      </c>
      <c r="D280" s="88" t="s">
        <v>187</v>
      </c>
      <c r="E280" s="88"/>
      <c r="F280" s="88"/>
      <c r="G280" s="89"/>
      <c r="H280" s="85">
        <f aca="true" t="shared" si="94" ref="H280:J287">SUM(H281)</f>
        <v>30</v>
      </c>
      <c r="I280" s="87">
        <f t="shared" si="94"/>
        <v>0</v>
      </c>
      <c r="J280" s="87">
        <f t="shared" si="94"/>
        <v>0</v>
      </c>
      <c r="K280" s="87"/>
      <c r="L280" s="87">
        <f aca="true" t="shared" si="95" ref="L280:L286">SUM(H280+I280)</f>
        <v>30</v>
      </c>
      <c r="M280" s="85">
        <f aca="true" t="shared" si="96" ref="M280:O287">SUM(M281)</f>
        <v>30</v>
      </c>
      <c r="N280" s="87">
        <f t="shared" si="96"/>
        <v>0</v>
      </c>
      <c r="O280" s="87">
        <f t="shared" si="96"/>
        <v>0</v>
      </c>
      <c r="P280" s="87"/>
      <c r="Q280" s="87">
        <f>SUM(M280+N280)</f>
        <v>30</v>
      </c>
    </row>
    <row r="281" spans="1:17" ht="47.25">
      <c r="A281" s="86"/>
      <c r="B281" s="29" t="s">
        <v>686</v>
      </c>
      <c r="C281" s="53">
        <v>992</v>
      </c>
      <c r="D281" s="91" t="s">
        <v>187</v>
      </c>
      <c r="E281" s="91" t="s">
        <v>80</v>
      </c>
      <c r="F281" s="91"/>
      <c r="G281" s="92"/>
      <c r="H281" s="61">
        <f>SUM(H283)</f>
        <v>30</v>
      </c>
      <c r="I281" s="93">
        <f>SUM(I283)</f>
        <v>0</v>
      </c>
      <c r="J281" s="93">
        <f>SUM(J283)</f>
        <v>0</v>
      </c>
      <c r="K281" s="93"/>
      <c r="L281" s="93">
        <f t="shared" si="95"/>
        <v>30</v>
      </c>
      <c r="M281" s="61">
        <f>SUM(M283)</f>
        <v>30</v>
      </c>
      <c r="N281" s="93">
        <f>SUM(N283)</f>
        <v>0</v>
      </c>
      <c r="O281" s="93">
        <f>SUM(O283)</f>
        <v>0</v>
      </c>
      <c r="P281" s="93"/>
      <c r="Q281" s="93">
        <f>SUM(M281+N281)</f>
        <v>30</v>
      </c>
    </row>
    <row r="282" spans="1:17" ht="34.5" customHeight="1">
      <c r="A282" s="86"/>
      <c r="B282" s="29" t="s">
        <v>215</v>
      </c>
      <c r="C282" s="53">
        <v>992</v>
      </c>
      <c r="D282" s="91" t="s">
        <v>187</v>
      </c>
      <c r="E282" s="91" t="s">
        <v>80</v>
      </c>
      <c r="F282" s="91" t="s">
        <v>490</v>
      </c>
      <c r="G282" s="92"/>
      <c r="H282" s="61">
        <f t="shared" si="94"/>
        <v>30</v>
      </c>
      <c r="I282" s="93">
        <f t="shared" si="94"/>
        <v>0</v>
      </c>
      <c r="J282" s="93">
        <f t="shared" si="94"/>
        <v>0</v>
      </c>
      <c r="K282" s="93"/>
      <c r="L282" s="93">
        <f>SUM(H282+I282)</f>
        <v>30</v>
      </c>
      <c r="M282" s="61">
        <f t="shared" si="96"/>
        <v>30</v>
      </c>
      <c r="N282" s="93">
        <f t="shared" si="96"/>
        <v>0</v>
      </c>
      <c r="O282" s="93">
        <f t="shared" si="96"/>
        <v>0</v>
      </c>
      <c r="P282" s="93"/>
      <c r="Q282" s="93">
        <f>SUM(M282+N282)</f>
        <v>30</v>
      </c>
    </row>
    <row r="283" spans="1:17" ht="31.5">
      <c r="A283" s="86"/>
      <c r="B283" s="29" t="s">
        <v>216</v>
      </c>
      <c r="C283" s="53">
        <v>992</v>
      </c>
      <c r="D283" s="91" t="s">
        <v>187</v>
      </c>
      <c r="E283" s="91" t="s">
        <v>80</v>
      </c>
      <c r="F283" s="91" t="s">
        <v>491</v>
      </c>
      <c r="G283" s="92"/>
      <c r="H283" s="61">
        <f>SUM(H285)</f>
        <v>30</v>
      </c>
      <c r="I283" s="93">
        <f>SUM(I285)</f>
        <v>0</v>
      </c>
      <c r="J283" s="93">
        <f>SUM(J285)</f>
        <v>0</v>
      </c>
      <c r="K283" s="93"/>
      <c r="L283" s="93">
        <f t="shared" si="95"/>
        <v>30</v>
      </c>
      <c r="M283" s="61">
        <f>SUM(M285)</f>
        <v>30</v>
      </c>
      <c r="N283" s="93">
        <f>SUM(N285)</f>
        <v>0</v>
      </c>
      <c r="O283" s="93">
        <f>SUM(O285)</f>
        <v>0</v>
      </c>
      <c r="P283" s="93"/>
      <c r="Q283" s="93">
        <f>SUM(M283+N283)</f>
        <v>30</v>
      </c>
    </row>
    <row r="284" spans="1:17" ht="47.25">
      <c r="A284" s="86"/>
      <c r="B284" s="29" t="s">
        <v>492</v>
      </c>
      <c r="C284" s="53">
        <v>992</v>
      </c>
      <c r="D284" s="91" t="s">
        <v>187</v>
      </c>
      <c r="E284" s="91" t="s">
        <v>80</v>
      </c>
      <c r="F284" s="91" t="s">
        <v>493</v>
      </c>
      <c r="G284" s="92"/>
      <c r="H284" s="61">
        <f aca="true" t="shared" si="97" ref="H284:Q284">SUM(H285)</f>
        <v>30</v>
      </c>
      <c r="I284" s="61">
        <f t="shared" si="97"/>
        <v>0</v>
      </c>
      <c r="J284" s="61">
        <f t="shared" si="97"/>
        <v>0</v>
      </c>
      <c r="K284" s="61">
        <f t="shared" si="97"/>
        <v>0</v>
      </c>
      <c r="L284" s="61">
        <f t="shared" si="97"/>
        <v>30</v>
      </c>
      <c r="M284" s="61">
        <f t="shared" si="97"/>
        <v>30</v>
      </c>
      <c r="N284" s="61">
        <f t="shared" si="97"/>
        <v>0</v>
      </c>
      <c r="O284" s="61">
        <f t="shared" si="97"/>
        <v>0</v>
      </c>
      <c r="P284" s="61">
        <f t="shared" si="97"/>
        <v>0</v>
      </c>
      <c r="Q284" s="61">
        <f t="shared" si="97"/>
        <v>30</v>
      </c>
    </row>
    <row r="285" spans="1:17" ht="47.25">
      <c r="A285" s="86"/>
      <c r="B285" s="29" t="s">
        <v>494</v>
      </c>
      <c r="C285" s="53">
        <v>992</v>
      </c>
      <c r="D285" s="91" t="s">
        <v>187</v>
      </c>
      <c r="E285" s="91" t="s">
        <v>80</v>
      </c>
      <c r="F285" s="91" t="s">
        <v>495</v>
      </c>
      <c r="G285" s="92"/>
      <c r="H285" s="61">
        <f t="shared" si="94"/>
        <v>30</v>
      </c>
      <c r="I285" s="93">
        <f t="shared" si="94"/>
        <v>0</v>
      </c>
      <c r="J285" s="93">
        <f t="shared" si="94"/>
        <v>0</v>
      </c>
      <c r="K285" s="93"/>
      <c r="L285" s="93">
        <f t="shared" si="95"/>
        <v>30</v>
      </c>
      <c r="M285" s="61">
        <f t="shared" si="96"/>
        <v>30</v>
      </c>
      <c r="N285" s="93">
        <f t="shared" si="96"/>
        <v>0</v>
      </c>
      <c r="O285" s="93">
        <f t="shared" si="96"/>
        <v>0</v>
      </c>
      <c r="P285" s="93"/>
      <c r="Q285" s="93">
        <f>SUM(M285+N285)</f>
        <v>30</v>
      </c>
    </row>
    <row r="286" spans="1:17" ht="32.25" customHeight="1">
      <c r="A286" s="26"/>
      <c r="B286" s="29" t="s">
        <v>488</v>
      </c>
      <c r="C286" s="53">
        <v>992</v>
      </c>
      <c r="D286" s="91" t="s">
        <v>187</v>
      </c>
      <c r="E286" s="91" t="s">
        <v>80</v>
      </c>
      <c r="F286" s="91" t="s">
        <v>495</v>
      </c>
      <c r="G286" s="92" t="s">
        <v>496</v>
      </c>
      <c r="H286" s="61">
        <v>30</v>
      </c>
      <c r="I286" s="93">
        <f>SUM(J286+K286)</f>
        <v>0</v>
      </c>
      <c r="J286" s="93">
        <v>0</v>
      </c>
      <c r="K286" s="93"/>
      <c r="L286" s="93">
        <f t="shared" si="95"/>
        <v>30</v>
      </c>
      <c r="M286" s="61">
        <v>30</v>
      </c>
      <c r="N286" s="93">
        <f>SUM(O286+P286)</f>
        <v>0</v>
      </c>
      <c r="O286" s="93">
        <v>0</v>
      </c>
      <c r="P286" s="93"/>
      <c r="Q286" s="93">
        <f>SUM(M286+N286)</f>
        <v>30</v>
      </c>
    </row>
    <row r="287" spans="1:17" ht="31.5">
      <c r="A287" s="26">
        <v>10</v>
      </c>
      <c r="B287" s="27" t="s">
        <v>647</v>
      </c>
      <c r="C287" s="49"/>
      <c r="D287" s="36"/>
      <c r="E287" s="36"/>
      <c r="F287" s="36"/>
      <c r="G287" s="36"/>
      <c r="H287" s="85">
        <f t="shared" si="94"/>
        <v>6432.8</v>
      </c>
      <c r="I287" s="87">
        <f t="shared" si="94"/>
        <v>0</v>
      </c>
      <c r="J287" s="87">
        <f t="shared" si="94"/>
        <v>0</v>
      </c>
      <c r="K287" s="87"/>
      <c r="L287" s="87">
        <f>SUM(H287+I287)</f>
        <v>6432.8</v>
      </c>
      <c r="M287" s="85">
        <f t="shared" si="96"/>
        <v>12450.8</v>
      </c>
      <c r="N287" s="87">
        <f t="shared" si="96"/>
        <v>0</v>
      </c>
      <c r="O287" s="87">
        <f t="shared" si="96"/>
        <v>0</v>
      </c>
      <c r="P287" s="87"/>
      <c r="Q287" s="87">
        <f>SUM(M287+N287)</f>
        <v>12450.8</v>
      </c>
    </row>
    <row r="288" spans="1:17" ht="15.75">
      <c r="A288" s="26"/>
      <c r="B288" s="29" t="s">
        <v>647</v>
      </c>
      <c r="C288" s="49"/>
      <c r="D288" s="36"/>
      <c r="E288" s="36"/>
      <c r="F288" s="36"/>
      <c r="G288" s="36"/>
      <c r="H288" s="61">
        <v>6432.8</v>
      </c>
      <c r="I288" s="93">
        <f>SUM(J288+K288)</f>
        <v>0</v>
      </c>
      <c r="J288" s="93">
        <v>0</v>
      </c>
      <c r="K288" s="93"/>
      <c r="L288" s="93">
        <f>SUM(H288+I288)</f>
        <v>6432.8</v>
      </c>
      <c r="M288" s="61">
        <v>12450.8</v>
      </c>
      <c r="N288" s="93">
        <f>SUM(N290)</f>
        <v>0</v>
      </c>
      <c r="O288" s="93">
        <f>SUM(O290)</f>
        <v>0</v>
      </c>
      <c r="P288" s="93"/>
      <c r="Q288" s="93">
        <f>SUM(M288+N288)</f>
        <v>12450.8</v>
      </c>
    </row>
    <row r="289" spans="1:12" ht="15.75">
      <c r="A289" s="26"/>
      <c r="B289" s="27"/>
      <c r="C289" s="49"/>
      <c r="D289" s="36"/>
      <c r="E289" s="36"/>
      <c r="F289" s="36"/>
      <c r="G289" s="36"/>
      <c r="H289" s="30"/>
      <c r="I289" s="33"/>
      <c r="J289" s="33"/>
      <c r="K289" s="33"/>
      <c r="L289" s="33"/>
    </row>
    <row r="290" spans="1:12" ht="15.75">
      <c r="A290" s="28"/>
      <c r="B290" s="29"/>
      <c r="C290" s="53"/>
      <c r="D290" s="23"/>
      <c r="E290" s="23"/>
      <c r="F290" s="23"/>
      <c r="G290" s="23"/>
      <c r="H290" s="31"/>
      <c r="I290" s="12"/>
      <c r="J290" s="12"/>
      <c r="K290" s="12"/>
      <c r="L290" s="12"/>
    </row>
    <row r="291" spans="1:12" ht="18.75">
      <c r="A291" s="162" t="s">
        <v>648</v>
      </c>
      <c r="B291" s="162"/>
      <c r="C291" s="162"/>
      <c r="D291" s="162"/>
      <c r="E291" s="162"/>
      <c r="F291" s="162"/>
      <c r="G291" s="162"/>
      <c r="H291" s="162"/>
      <c r="I291" s="21"/>
      <c r="J291" s="21"/>
      <c r="K291" s="14"/>
      <c r="L291" s="14"/>
    </row>
    <row r="292" spans="1:12" ht="18.75">
      <c r="A292" s="17" t="s">
        <v>649</v>
      </c>
      <c r="B292" s="17"/>
      <c r="C292" s="17"/>
      <c r="D292" s="17"/>
      <c r="E292" s="17"/>
      <c r="F292" s="18"/>
      <c r="G292" s="21"/>
      <c r="H292" s="21"/>
      <c r="I292" s="21"/>
      <c r="J292" s="21"/>
      <c r="K292" s="14"/>
      <c r="L292" s="14"/>
    </row>
    <row r="293" spans="1:17" ht="18.75">
      <c r="A293" s="82" t="s">
        <v>687</v>
      </c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</row>
  </sheetData>
  <sheetProtection/>
  <mergeCells count="15">
    <mergeCell ref="B1:Q1"/>
    <mergeCell ref="B2:Q2"/>
    <mergeCell ref="B3:Q3"/>
    <mergeCell ref="B4:Q4"/>
    <mergeCell ref="B5:Q5"/>
    <mergeCell ref="B7:Q7"/>
    <mergeCell ref="A14:L14"/>
    <mergeCell ref="F15:Q15"/>
    <mergeCell ref="A291:H291"/>
    <mergeCell ref="B8:Q8"/>
    <mergeCell ref="B9:Q9"/>
    <mergeCell ref="B10:Q10"/>
    <mergeCell ref="B11:Q11"/>
    <mergeCell ref="A12:L12"/>
    <mergeCell ref="A13:Q13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BUH4.17-3</cp:lastModifiedBy>
  <cp:lastPrinted>2022-09-16T08:02:48Z</cp:lastPrinted>
  <dcterms:created xsi:type="dcterms:W3CDTF">2006-11-15T11:51:42Z</dcterms:created>
  <dcterms:modified xsi:type="dcterms:W3CDTF">2022-09-29T11:08:36Z</dcterms:modified>
  <cp:category/>
  <cp:version/>
  <cp:contentType/>
  <cp:contentStatus/>
</cp:coreProperties>
</file>